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730" windowHeight="11760" firstSheet="1" activeTab="2"/>
  </bookViews>
  <sheets>
    <sheet name="FLOTA" sheetId="1" state="hidden" r:id="rId1"/>
    <sheet name="CONSULTA ITV" sheetId="2" r:id="rId2"/>
    <sheet name="CITAS" sheetId="3" r:id="rId3"/>
    <sheet name="RELACION MATRICULAS" sheetId="4" state="hidden" r:id="rId4"/>
    <sheet name="CITAS SOLICITADAS CUENTA" sheetId="5" r:id="rId5"/>
  </sheets>
  <definedNames>
    <definedName name="_xlnm.Print_Area" localSheetId="2">CITAS!$B$9:$I$214</definedName>
    <definedName name="_xlnm.Print_Area" localSheetId="4">'CITAS SOLICITADAS CUENTA'!#REF!</definedName>
    <definedName name="_xlnm.Print_Area" localSheetId="1">'CONSULTA ITV'!$C$3:$F$36</definedName>
  </definedNames>
  <calcPr calcId="125725"/>
</workbook>
</file>

<file path=xl/calcChain.xml><?xml version="1.0" encoding="utf-8"?>
<calcChain xmlns="http://schemas.openxmlformats.org/spreadsheetml/2006/main">
  <c r="O10" i="3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10"/>
  <c r="K3" i="1"/>
  <c r="K4"/>
  <c r="K5"/>
  <c r="K6"/>
  <c r="K8"/>
  <c r="K9"/>
  <c r="K10"/>
  <c r="K11"/>
  <c r="K12"/>
  <c r="K13"/>
  <c r="K14"/>
  <c r="K15"/>
  <c r="K16"/>
  <c r="K17"/>
  <c r="K18"/>
  <c r="K19"/>
  <c r="K20"/>
  <c r="K22"/>
  <c r="K23"/>
  <c r="K24"/>
  <c r="K25"/>
  <c r="K27"/>
  <c r="K28"/>
  <c r="K29"/>
  <c r="K30"/>
  <c r="K31"/>
  <c r="K32"/>
  <c r="K33"/>
  <c r="K34"/>
  <c r="K35"/>
  <c r="K36"/>
  <c r="K38"/>
  <c r="K39"/>
  <c r="K40"/>
  <c r="K41"/>
  <c r="K42"/>
  <c r="K43"/>
  <c r="K44"/>
  <c r="K47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J3"/>
  <c r="J4"/>
  <c r="J5"/>
  <c r="J6"/>
  <c r="J8"/>
  <c r="J9"/>
  <c r="J10"/>
  <c r="J11"/>
  <c r="J12"/>
  <c r="J13"/>
  <c r="J14"/>
  <c r="J15"/>
  <c r="J16"/>
  <c r="J17"/>
  <c r="J18"/>
  <c r="J19"/>
  <c r="J20"/>
  <c r="J22"/>
  <c r="J23"/>
  <c r="J24"/>
  <c r="J25"/>
  <c r="J27"/>
  <c r="J28"/>
  <c r="J29"/>
  <c r="J30"/>
  <c r="J31"/>
  <c r="J32"/>
  <c r="J33"/>
  <c r="J34"/>
  <c r="J35"/>
  <c r="J36"/>
  <c r="J38"/>
  <c r="J39"/>
  <c r="J40"/>
  <c r="J41"/>
  <c r="J42"/>
  <c r="J43"/>
  <c r="J44"/>
  <c r="J47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I3"/>
  <c r="I4"/>
  <c r="I5"/>
  <c r="I6"/>
  <c r="I8"/>
  <c r="I9"/>
  <c r="I10"/>
  <c r="I11"/>
  <c r="I12"/>
  <c r="I13"/>
  <c r="I14"/>
  <c r="I15"/>
  <c r="I16"/>
  <c r="I17"/>
  <c r="I18"/>
  <c r="I19"/>
  <c r="I20"/>
  <c r="I22"/>
  <c r="I23"/>
  <c r="I24"/>
  <c r="I25"/>
  <c r="I27"/>
  <c r="I28"/>
  <c r="I29"/>
  <c r="I30"/>
  <c r="I31"/>
  <c r="I32"/>
  <c r="I33"/>
  <c r="I34"/>
  <c r="I35"/>
  <c r="I36"/>
  <c r="I38"/>
  <c r="I39"/>
  <c r="I40"/>
  <c r="I41"/>
  <c r="I42"/>
  <c r="I43"/>
  <c r="I44"/>
  <c r="I47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G212" i="3"/>
  <c r="G211"/>
  <c r="G210"/>
  <c r="G209"/>
  <c r="G208"/>
  <c r="G207"/>
  <c r="G206"/>
  <c r="G205"/>
  <c r="G204"/>
  <c r="G203"/>
  <c r="G202"/>
  <c r="G201"/>
  <c r="G195"/>
  <c r="G194"/>
  <c r="G193"/>
  <c r="G192"/>
  <c r="G191"/>
  <c r="G190"/>
  <c r="G189"/>
  <c r="G188"/>
  <c r="G187"/>
  <c r="G186"/>
  <c r="G185"/>
  <c r="G184"/>
  <c r="G178"/>
  <c r="G177"/>
  <c r="G176"/>
  <c r="G175"/>
  <c r="G174"/>
  <c r="G173"/>
  <c r="G172"/>
  <c r="G171"/>
  <c r="G170"/>
  <c r="G169"/>
  <c r="G168"/>
  <c r="G167"/>
  <c r="G161"/>
  <c r="G160"/>
  <c r="G159"/>
  <c r="G158"/>
  <c r="G157"/>
  <c r="G156"/>
  <c r="G155"/>
  <c r="G154"/>
  <c r="G153"/>
  <c r="G152"/>
  <c r="G151"/>
  <c r="G150"/>
  <c r="G144"/>
  <c r="G143"/>
  <c r="G142"/>
  <c r="G141"/>
  <c r="G140"/>
  <c r="G139"/>
  <c r="G138"/>
  <c r="G137"/>
  <c r="G136"/>
  <c r="G135"/>
  <c r="G134"/>
  <c r="G133"/>
  <c r="G127"/>
  <c r="G126"/>
  <c r="G125"/>
  <c r="G124"/>
  <c r="G123"/>
  <c r="G122"/>
  <c r="G121"/>
  <c r="G120"/>
  <c r="G119"/>
  <c r="G118"/>
  <c r="G117"/>
  <c r="G116"/>
  <c r="G110"/>
  <c r="G109"/>
  <c r="G108"/>
  <c r="G107"/>
  <c r="G106"/>
  <c r="G105"/>
  <c r="G104"/>
  <c r="G103"/>
  <c r="G102"/>
  <c r="G101"/>
  <c r="G100"/>
  <c r="G99"/>
  <c r="G93"/>
  <c r="G92"/>
  <c r="G91"/>
  <c r="G90"/>
  <c r="G89"/>
  <c r="G88"/>
  <c r="G87"/>
  <c r="G86"/>
  <c r="G85"/>
  <c r="G84"/>
  <c r="G83"/>
  <c r="G82"/>
  <c r="G81"/>
  <c r="G75"/>
  <c r="G74"/>
  <c r="G73"/>
  <c r="G72"/>
  <c r="G71"/>
  <c r="G70"/>
  <c r="G69"/>
  <c r="G68"/>
  <c r="G67"/>
  <c r="G61"/>
  <c r="G60"/>
  <c r="G59"/>
  <c r="G58"/>
  <c r="G57"/>
  <c r="G56"/>
  <c r="G55"/>
  <c r="G54"/>
  <c r="G26"/>
  <c r="G25"/>
  <c r="G24"/>
  <c r="G23"/>
  <c r="G22"/>
  <c r="G21"/>
  <c r="G20"/>
  <c r="G19"/>
  <c r="G18"/>
  <c r="G17"/>
  <c r="G16"/>
  <c r="G15"/>
  <c r="G14"/>
  <c r="G13"/>
  <c r="G33"/>
  <c r="G34"/>
  <c r="G35"/>
  <c r="G36"/>
  <c r="G37"/>
  <c r="G38"/>
  <c r="G39"/>
  <c r="G40"/>
  <c r="G41"/>
  <c r="H41" s="1"/>
  <c r="G42"/>
  <c r="G43"/>
  <c r="G44"/>
  <c r="G45"/>
  <c r="G46"/>
  <c r="G47"/>
  <c r="G48"/>
  <c r="G32"/>
  <c r="B1000" i="5"/>
  <c r="A1000"/>
  <c r="B999"/>
  <c r="A999"/>
  <c r="B998"/>
  <c r="A998"/>
  <c r="B997"/>
  <c r="A997"/>
  <c r="B996"/>
  <c r="A996"/>
  <c r="B995"/>
  <c r="A995"/>
  <c r="B994"/>
  <c r="A994"/>
  <c r="B993"/>
  <c r="A993"/>
  <c r="B992"/>
  <c r="A992"/>
  <c r="B991"/>
  <c r="A991"/>
  <c r="B990"/>
  <c r="A990"/>
  <c r="B989"/>
  <c r="A989"/>
  <c r="B988"/>
  <c r="A988"/>
  <c r="B987"/>
  <c r="A987"/>
  <c r="B986"/>
  <c r="A986"/>
  <c r="B985"/>
  <c r="A985"/>
  <c r="B984"/>
  <c r="A984"/>
  <c r="B983"/>
  <c r="A983"/>
  <c r="B982"/>
  <c r="A982"/>
  <c r="B981"/>
  <c r="A981"/>
  <c r="B980"/>
  <c r="A980"/>
  <c r="B979"/>
  <c r="A979"/>
  <c r="B978"/>
  <c r="A978"/>
  <c r="B977"/>
  <c r="A977"/>
  <c r="B976"/>
  <c r="A976"/>
  <c r="B975"/>
  <c r="A975"/>
  <c r="B974"/>
  <c r="A974"/>
  <c r="B973"/>
  <c r="A973"/>
  <c r="B972"/>
  <c r="A972"/>
  <c r="B971"/>
  <c r="A971"/>
  <c r="B970"/>
  <c r="A970"/>
  <c r="B969"/>
  <c r="A969"/>
  <c r="B968"/>
  <c r="A968"/>
  <c r="B967"/>
  <c r="A967"/>
  <c r="B966"/>
  <c r="A966"/>
  <c r="B965"/>
  <c r="A965"/>
  <c r="B964"/>
  <c r="A964"/>
  <c r="B963"/>
  <c r="A963"/>
  <c r="B962"/>
  <c r="A962"/>
  <c r="B961"/>
  <c r="A961"/>
  <c r="B960"/>
  <c r="A960"/>
  <c r="B959"/>
  <c r="A959"/>
  <c r="B958"/>
  <c r="A958"/>
  <c r="B957"/>
  <c r="A957"/>
  <c r="B956"/>
  <c r="A956"/>
  <c r="B955"/>
  <c r="A955"/>
  <c r="B954"/>
  <c r="A954"/>
  <c r="B953"/>
  <c r="A953"/>
  <c r="B952"/>
  <c r="A952"/>
  <c r="B951"/>
  <c r="A951"/>
  <c r="B950"/>
  <c r="A950"/>
  <c r="B949"/>
  <c r="A949"/>
  <c r="B948"/>
  <c r="A948"/>
  <c r="B947"/>
  <c r="A947"/>
  <c r="B946"/>
  <c r="A946"/>
  <c r="B945"/>
  <c r="A945"/>
  <c r="B944"/>
  <c r="A944"/>
  <c r="B943"/>
  <c r="A943"/>
  <c r="B942"/>
  <c r="A942"/>
  <c r="B941"/>
  <c r="A941"/>
  <c r="B940"/>
  <c r="A940"/>
  <c r="B939"/>
  <c r="A939"/>
  <c r="B938"/>
  <c r="A938"/>
  <c r="B937"/>
  <c r="A937"/>
  <c r="B936"/>
  <c r="A936"/>
  <c r="B935"/>
  <c r="A935"/>
  <c r="B934"/>
  <c r="A934"/>
  <c r="B933"/>
  <c r="A933"/>
  <c r="B932"/>
  <c r="A932"/>
  <c r="B931"/>
  <c r="A931"/>
  <c r="B930"/>
  <c r="A930"/>
  <c r="B929"/>
  <c r="A929"/>
  <c r="B928"/>
  <c r="A928"/>
  <c r="B927"/>
  <c r="A927"/>
  <c r="B926"/>
  <c r="A926"/>
  <c r="B925"/>
  <c r="A925"/>
  <c r="B924"/>
  <c r="A924"/>
  <c r="B923"/>
  <c r="A923"/>
  <c r="B922"/>
  <c r="A922"/>
  <c r="B921"/>
  <c r="A921"/>
  <c r="B920"/>
  <c r="A920"/>
  <c r="B919"/>
  <c r="A919"/>
  <c r="B918"/>
  <c r="A918"/>
  <c r="B917"/>
  <c r="A917"/>
  <c r="B916"/>
  <c r="A916"/>
  <c r="B915"/>
  <c r="A915"/>
  <c r="B914"/>
  <c r="A914"/>
  <c r="B913"/>
  <c r="A913"/>
  <c r="B912"/>
  <c r="A912"/>
  <c r="B911"/>
  <c r="A911"/>
  <c r="B910"/>
  <c r="A910"/>
  <c r="B909"/>
  <c r="A909"/>
  <c r="B908"/>
  <c r="A908"/>
  <c r="B907"/>
  <c r="A907"/>
  <c r="B906"/>
  <c r="A906"/>
  <c r="B905"/>
  <c r="A905"/>
  <c r="B904"/>
  <c r="A904"/>
  <c r="B903"/>
  <c r="A903"/>
  <c r="B902"/>
  <c r="A902"/>
  <c r="B901"/>
  <c r="A901"/>
  <c r="B900"/>
  <c r="A900"/>
  <c r="B899"/>
  <c r="A899"/>
  <c r="B898"/>
  <c r="A898"/>
  <c r="B897"/>
  <c r="A897"/>
  <c r="B896"/>
  <c r="A896"/>
  <c r="B895"/>
  <c r="A895"/>
  <c r="B894"/>
  <c r="A894"/>
  <c r="B893"/>
  <c r="A893"/>
  <c r="B892"/>
  <c r="A892"/>
  <c r="B891"/>
  <c r="A891"/>
  <c r="B890"/>
  <c r="A890"/>
  <c r="B889"/>
  <c r="A889"/>
  <c r="B888"/>
  <c r="A888"/>
  <c r="B887"/>
  <c r="A887"/>
  <c r="B886"/>
  <c r="A886"/>
  <c r="B885"/>
  <c r="A885"/>
  <c r="B884"/>
  <c r="A884"/>
  <c r="B883"/>
  <c r="A883"/>
  <c r="B882"/>
  <c r="A882"/>
  <c r="B881"/>
  <c r="A881"/>
  <c r="B880"/>
  <c r="A880"/>
  <c r="B879"/>
  <c r="A879"/>
  <c r="B878"/>
  <c r="A878"/>
  <c r="B877"/>
  <c r="A877"/>
  <c r="B876"/>
  <c r="A876"/>
  <c r="B875"/>
  <c r="A875"/>
  <c r="B874"/>
  <c r="A874"/>
  <c r="B873"/>
  <c r="A873"/>
  <c r="B872"/>
  <c r="A872"/>
  <c r="B871"/>
  <c r="A871"/>
  <c r="B870"/>
  <c r="A870"/>
  <c r="B869"/>
  <c r="A869"/>
  <c r="B868"/>
  <c r="A868"/>
  <c r="B867"/>
  <c r="A867"/>
  <c r="B866"/>
  <c r="A866"/>
  <c r="B865"/>
  <c r="A865"/>
  <c r="B864"/>
  <c r="A864"/>
  <c r="B863"/>
  <c r="A863"/>
  <c r="B862"/>
  <c r="A862"/>
  <c r="B861"/>
  <c r="A861"/>
  <c r="B860"/>
  <c r="A860"/>
  <c r="B859"/>
  <c r="A859"/>
  <c r="B858"/>
  <c r="A858"/>
  <c r="B857"/>
  <c r="A857"/>
  <c r="B856"/>
  <c r="A856"/>
  <c r="B855"/>
  <c r="A855"/>
  <c r="B854"/>
  <c r="A854"/>
  <c r="B853"/>
  <c r="A853"/>
  <c r="B852"/>
  <c r="A852"/>
  <c r="B851"/>
  <c r="A851"/>
  <c r="B850"/>
  <c r="A850"/>
  <c r="B849"/>
  <c r="A849"/>
  <c r="B848"/>
  <c r="A848"/>
  <c r="B847"/>
  <c r="A847"/>
  <c r="B846"/>
  <c r="A846"/>
  <c r="B845"/>
  <c r="A845"/>
  <c r="B844"/>
  <c r="A844"/>
  <c r="B843"/>
  <c r="A843"/>
  <c r="B842"/>
  <c r="A842"/>
  <c r="B841"/>
  <c r="A841"/>
  <c r="B840"/>
  <c r="A840"/>
  <c r="B839"/>
  <c r="A839"/>
  <c r="B838"/>
  <c r="A838"/>
  <c r="B837"/>
  <c r="A837"/>
  <c r="B836"/>
  <c r="A836"/>
  <c r="B835"/>
  <c r="A835"/>
  <c r="B834"/>
  <c r="A834"/>
  <c r="B833"/>
  <c r="A833"/>
  <c r="B832"/>
  <c r="A832"/>
  <c r="B831"/>
  <c r="A831"/>
  <c r="B830"/>
  <c r="A830"/>
  <c r="B829"/>
  <c r="A829"/>
  <c r="B828"/>
  <c r="A828"/>
  <c r="B827"/>
  <c r="A827"/>
  <c r="B826"/>
  <c r="A826"/>
  <c r="B825"/>
  <c r="A825"/>
  <c r="B824"/>
  <c r="A824"/>
  <c r="B823"/>
  <c r="A823"/>
  <c r="B822"/>
  <c r="A822"/>
  <c r="B821"/>
  <c r="A821"/>
  <c r="B820"/>
  <c r="A820"/>
  <c r="B819"/>
  <c r="A819"/>
  <c r="B818"/>
  <c r="A818"/>
  <c r="B817"/>
  <c r="A817"/>
  <c r="B816"/>
  <c r="A816"/>
  <c r="B815"/>
  <c r="A815"/>
  <c r="B814"/>
  <c r="A814"/>
  <c r="B813"/>
  <c r="A813"/>
  <c r="B812"/>
  <c r="A812"/>
  <c r="B811"/>
  <c r="A811"/>
  <c r="B810"/>
  <c r="A810"/>
  <c r="B809"/>
  <c r="A809"/>
  <c r="B808"/>
  <c r="A808"/>
  <c r="B807"/>
  <c r="A807"/>
  <c r="B806"/>
  <c r="A806"/>
  <c r="B805"/>
  <c r="A805"/>
  <c r="B804"/>
  <c r="A804"/>
  <c r="B803"/>
  <c r="A803"/>
  <c r="B802"/>
  <c r="A802"/>
  <c r="B801"/>
  <c r="A801"/>
  <c r="B800"/>
  <c r="A800"/>
  <c r="B799"/>
  <c r="A799"/>
  <c r="B798"/>
  <c r="A798"/>
  <c r="B797"/>
  <c r="A797"/>
  <c r="B796"/>
  <c r="A796"/>
  <c r="B795"/>
  <c r="A795"/>
  <c r="B794"/>
  <c r="A794"/>
  <c r="B793"/>
  <c r="A793"/>
  <c r="B792"/>
  <c r="A792"/>
  <c r="B791"/>
  <c r="A791"/>
  <c r="B790"/>
  <c r="A790"/>
  <c r="B789"/>
  <c r="A789"/>
  <c r="B788"/>
  <c r="A788"/>
  <c r="B787"/>
  <c r="A787"/>
  <c r="B786"/>
  <c r="A786"/>
  <c r="B785"/>
  <c r="A785"/>
  <c r="B784"/>
  <c r="A784"/>
  <c r="B783"/>
  <c r="A783"/>
  <c r="B782"/>
  <c r="A782"/>
  <c r="B781"/>
  <c r="A781"/>
  <c r="B780"/>
  <c r="A780"/>
  <c r="B779"/>
  <c r="A779"/>
  <c r="B778"/>
  <c r="A778"/>
  <c r="B777"/>
  <c r="A777"/>
  <c r="B776"/>
  <c r="A776"/>
  <c r="B775"/>
  <c r="A775"/>
  <c r="B774"/>
  <c r="A774"/>
  <c r="B773"/>
  <c r="A773"/>
  <c r="B772"/>
  <c r="A772"/>
  <c r="B771"/>
  <c r="A771"/>
  <c r="B770"/>
  <c r="A770"/>
  <c r="B769"/>
  <c r="A769"/>
  <c r="B768"/>
  <c r="A768"/>
  <c r="B767"/>
  <c r="A767"/>
  <c r="B766"/>
  <c r="A766"/>
  <c r="B765"/>
  <c r="A765"/>
  <c r="B764"/>
  <c r="A764"/>
  <c r="B763"/>
  <c r="A763"/>
  <c r="B762"/>
  <c r="A762"/>
  <c r="B761"/>
  <c r="A761"/>
  <c r="B760"/>
  <c r="A760"/>
  <c r="B759"/>
  <c r="A759"/>
  <c r="B758"/>
  <c r="A758"/>
  <c r="B757"/>
  <c r="A757"/>
  <c r="B756"/>
  <c r="A756"/>
  <c r="B755"/>
  <c r="A755"/>
  <c r="B754"/>
  <c r="A754"/>
  <c r="B753"/>
  <c r="A753"/>
  <c r="B752"/>
  <c r="A752"/>
  <c r="B751"/>
  <c r="A751"/>
  <c r="B750"/>
  <c r="A750"/>
  <c r="B749"/>
  <c r="A749"/>
  <c r="B748"/>
  <c r="A748"/>
  <c r="B747"/>
  <c r="A747"/>
  <c r="B746"/>
  <c r="A746"/>
  <c r="B745"/>
  <c r="A745"/>
  <c r="B744"/>
  <c r="A744"/>
  <c r="B743"/>
  <c r="A743"/>
  <c r="B742"/>
  <c r="A742"/>
  <c r="B741"/>
  <c r="A741"/>
  <c r="B740"/>
  <c r="A740"/>
  <c r="B739"/>
  <c r="A739"/>
  <c r="B738"/>
  <c r="A738"/>
  <c r="B737"/>
  <c r="A737"/>
  <c r="B736"/>
  <c r="A736"/>
  <c r="B735"/>
  <c r="A735"/>
  <c r="B734"/>
  <c r="A734"/>
  <c r="B733"/>
  <c r="A733"/>
  <c r="B732"/>
  <c r="A732"/>
  <c r="B731"/>
  <c r="A731"/>
  <c r="B730"/>
  <c r="A730"/>
  <c r="B729"/>
  <c r="A729"/>
  <c r="B728"/>
  <c r="A728"/>
  <c r="B727"/>
  <c r="A727"/>
  <c r="B726"/>
  <c r="A726"/>
  <c r="B725"/>
  <c r="A725"/>
  <c r="B724"/>
  <c r="A724"/>
  <c r="B723"/>
  <c r="A723"/>
  <c r="B722"/>
  <c r="A722"/>
  <c r="B721"/>
  <c r="A721"/>
  <c r="B720"/>
  <c r="A720"/>
  <c r="B719"/>
  <c r="A719"/>
  <c r="B718"/>
  <c r="A718"/>
  <c r="B717"/>
  <c r="A717"/>
  <c r="B716"/>
  <c r="A716"/>
  <c r="B715"/>
  <c r="A715"/>
  <c r="B714"/>
  <c r="A714"/>
  <c r="B713"/>
  <c r="A713"/>
  <c r="B712"/>
  <c r="A712"/>
  <c r="B711"/>
  <c r="A711"/>
  <c r="B710"/>
  <c r="A710"/>
  <c r="B709"/>
  <c r="A709"/>
  <c r="B708"/>
  <c r="A708"/>
  <c r="B707"/>
  <c r="A707"/>
  <c r="B706"/>
  <c r="A706"/>
  <c r="B705"/>
  <c r="A705"/>
  <c r="B704"/>
  <c r="A704"/>
  <c r="B703"/>
  <c r="A703"/>
  <c r="B702"/>
  <c r="A702"/>
  <c r="B701"/>
  <c r="A701"/>
  <c r="B700"/>
  <c r="A700"/>
  <c r="B699"/>
  <c r="A699"/>
  <c r="B698"/>
  <c r="A698"/>
  <c r="B697"/>
  <c r="A697"/>
  <c r="B696"/>
  <c r="A696"/>
  <c r="B695"/>
  <c r="A695"/>
  <c r="B694"/>
  <c r="A694"/>
  <c r="B693"/>
  <c r="A693"/>
  <c r="B692"/>
  <c r="A692"/>
  <c r="B691"/>
  <c r="A691"/>
  <c r="B690"/>
  <c r="A690"/>
  <c r="B689"/>
  <c r="A689"/>
  <c r="B688"/>
  <c r="A688"/>
  <c r="B687"/>
  <c r="A687"/>
  <c r="B686"/>
  <c r="A686"/>
  <c r="B685"/>
  <c r="A685"/>
  <c r="B684"/>
  <c r="A684"/>
  <c r="B683"/>
  <c r="A683"/>
  <c r="B682"/>
  <c r="A682"/>
  <c r="B681"/>
  <c r="A681"/>
  <c r="B680"/>
  <c r="A680"/>
  <c r="B679"/>
  <c r="A679"/>
  <c r="B678"/>
  <c r="A678"/>
  <c r="B677"/>
  <c r="A677"/>
  <c r="B676"/>
  <c r="A676"/>
  <c r="B675"/>
  <c r="A675"/>
  <c r="B674"/>
  <c r="A674"/>
  <c r="B673"/>
  <c r="A673"/>
  <c r="B672"/>
  <c r="A672"/>
  <c r="B671"/>
  <c r="A671"/>
  <c r="B670"/>
  <c r="A670"/>
  <c r="B669"/>
  <c r="A669"/>
  <c r="B668"/>
  <c r="A668"/>
  <c r="B667"/>
  <c r="A667"/>
  <c r="B666"/>
  <c r="A666"/>
  <c r="B665"/>
  <c r="A665"/>
  <c r="B664"/>
  <c r="A664"/>
  <c r="B663"/>
  <c r="A663"/>
  <c r="B662"/>
  <c r="A662"/>
  <c r="B661"/>
  <c r="A661"/>
  <c r="B660"/>
  <c r="A660"/>
  <c r="B659"/>
  <c r="A659"/>
  <c r="B658"/>
  <c r="A658"/>
  <c r="B657"/>
  <c r="A657"/>
  <c r="B656"/>
  <c r="A656"/>
  <c r="B655"/>
  <c r="A655"/>
  <c r="B654"/>
  <c r="A654"/>
  <c r="B653"/>
  <c r="A653"/>
  <c r="B652"/>
  <c r="A652"/>
  <c r="B651"/>
  <c r="A651"/>
  <c r="B650"/>
  <c r="A650"/>
  <c r="B649"/>
  <c r="A649"/>
  <c r="B648"/>
  <c r="A648"/>
  <c r="B647"/>
  <c r="A647"/>
  <c r="B646"/>
  <c r="A646"/>
  <c r="B645"/>
  <c r="A645"/>
  <c r="B644"/>
  <c r="A644"/>
  <c r="B643"/>
  <c r="A643"/>
  <c r="B642"/>
  <c r="A642"/>
  <c r="B641"/>
  <c r="A641"/>
  <c r="B640"/>
  <c r="A640"/>
  <c r="B639"/>
  <c r="A639"/>
  <c r="B638"/>
  <c r="A638"/>
  <c r="B637"/>
  <c r="A637"/>
  <c r="B636"/>
  <c r="A636"/>
  <c r="B635"/>
  <c r="A635"/>
  <c r="B634"/>
  <c r="A634"/>
  <c r="B633"/>
  <c r="A633"/>
  <c r="B632"/>
  <c r="A632"/>
  <c r="B631"/>
  <c r="A631"/>
  <c r="B630"/>
  <c r="A630"/>
  <c r="B629"/>
  <c r="A629"/>
  <c r="B628"/>
  <c r="A628"/>
  <c r="B627"/>
  <c r="A627"/>
  <c r="B626"/>
  <c r="A626"/>
  <c r="B625"/>
  <c r="A625"/>
  <c r="B624"/>
  <c r="A624"/>
  <c r="B623"/>
  <c r="A623"/>
  <c r="B622"/>
  <c r="A622"/>
  <c r="B621"/>
  <c r="A621"/>
  <c r="B620"/>
  <c r="A620"/>
  <c r="B619"/>
  <c r="A619"/>
  <c r="B618"/>
  <c r="A618"/>
  <c r="B617"/>
  <c r="A617"/>
  <c r="B616"/>
  <c r="A616"/>
  <c r="B615"/>
  <c r="A615"/>
  <c r="B614"/>
  <c r="A614"/>
  <c r="B613"/>
  <c r="A613"/>
  <c r="B612"/>
  <c r="A612"/>
  <c r="B611"/>
  <c r="A611"/>
  <c r="B610"/>
  <c r="A610"/>
  <c r="B609"/>
  <c r="A609"/>
  <c r="B608"/>
  <c r="A608"/>
  <c r="B607"/>
  <c r="A607"/>
  <c r="B606"/>
  <c r="A606"/>
  <c r="B605"/>
  <c r="A605"/>
  <c r="B604"/>
  <c r="A604"/>
  <c r="B603"/>
  <c r="A603"/>
  <c r="B602"/>
  <c r="A602"/>
  <c r="B601"/>
  <c r="A601"/>
  <c r="B600"/>
  <c r="A600"/>
  <c r="B599"/>
  <c r="A599"/>
  <c r="B598"/>
  <c r="A598"/>
  <c r="B597"/>
  <c r="A597"/>
  <c r="B596"/>
  <c r="A596"/>
  <c r="B595"/>
  <c r="A595"/>
  <c r="B594"/>
  <c r="A594"/>
  <c r="B593"/>
  <c r="A593"/>
  <c r="B592"/>
  <c r="A592"/>
  <c r="B591"/>
  <c r="A591"/>
  <c r="B590"/>
  <c r="A590"/>
  <c r="B589"/>
  <c r="A589"/>
  <c r="B588"/>
  <c r="A588"/>
  <c r="B587"/>
  <c r="A587"/>
  <c r="B586"/>
  <c r="A586"/>
  <c r="B585"/>
  <c r="A585"/>
  <c r="B584"/>
  <c r="A584"/>
  <c r="B583"/>
  <c r="A583"/>
  <c r="B582"/>
  <c r="A582"/>
  <c r="B581"/>
  <c r="A581"/>
  <c r="B580"/>
  <c r="A580"/>
  <c r="B579"/>
  <c r="A579"/>
  <c r="B578"/>
  <c r="A578"/>
  <c r="B577"/>
  <c r="A577"/>
  <c r="B576"/>
  <c r="A576"/>
  <c r="B575"/>
  <c r="A575"/>
  <c r="B574"/>
  <c r="A574"/>
  <c r="B573"/>
  <c r="A573"/>
  <c r="B572"/>
  <c r="A572"/>
  <c r="B571"/>
  <c r="A571"/>
  <c r="B570"/>
  <c r="A570"/>
  <c r="B569"/>
  <c r="A569"/>
  <c r="B568"/>
  <c r="A568"/>
  <c r="B567"/>
  <c r="A567"/>
  <c r="B566"/>
  <c r="A566"/>
  <c r="B565"/>
  <c r="A565"/>
  <c r="B564"/>
  <c r="A564"/>
  <c r="B563"/>
  <c r="A563"/>
  <c r="B562"/>
  <c r="A562"/>
  <c r="B561"/>
  <c r="A561"/>
  <c r="B560"/>
  <c r="A560"/>
  <c r="B559"/>
  <c r="A559"/>
  <c r="B558"/>
  <c r="A558"/>
  <c r="B557"/>
  <c r="A557"/>
  <c r="B556"/>
  <c r="A556"/>
  <c r="B555"/>
  <c r="A555"/>
  <c r="B554"/>
  <c r="A554"/>
  <c r="B553"/>
  <c r="A553"/>
  <c r="B552"/>
  <c r="A552"/>
  <c r="B551"/>
  <c r="A551"/>
  <c r="B550"/>
  <c r="A550"/>
  <c r="B549"/>
  <c r="A549"/>
  <c r="B548"/>
  <c r="A548"/>
  <c r="B547"/>
  <c r="A547"/>
  <c r="B546"/>
  <c r="A546"/>
  <c r="B545"/>
  <c r="A545"/>
  <c r="B544"/>
  <c r="A544"/>
  <c r="B543"/>
  <c r="A543"/>
  <c r="B542"/>
  <c r="A542"/>
  <c r="B541"/>
  <c r="A541"/>
  <c r="B540"/>
  <c r="A540"/>
  <c r="B539"/>
  <c r="A539"/>
  <c r="B538"/>
  <c r="A538"/>
  <c r="B537"/>
  <c r="A537"/>
  <c r="B536"/>
  <c r="A536"/>
  <c r="B535"/>
  <c r="A535"/>
  <c r="B534"/>
  <c r="A534"/>
  <c r="B533"/>
  <c r="A533"/>
  <c r="B532"/>
  <c r="A532"/>
  <c r="B531"/>
  <c r="A531"/>
  <c r="B530"/>
  <c r="A530"/>
  <c r="B529"/>
  <c r="A529"/>
  <c r="B528"/>
  <c r="A528"/>
  <c r="B527"/>
  <c r="A527"/>
  <c r="B526"/>
  <c r="A526"/>
  <c r="B525"/>
  <c r="A525"/>
  <c r="B524"/>
  <c r="A524"/>
  <c r="B523"/>
  <c r="A523"/>
  <c r="B522"/>
  <c r="A522"/>
  <c r="B521"/>
  <c r="A521"/>
  <c r="B520"/>
  <c r="A520"/>
  <c r="B519"/>
  <c r="A519"/>
  <c r="B518"/>
  <c r="A518"/>
  <c r="B517"/>
  <c r="A517"/>
  <c r="B516"/>
  <c r="A516"/>
  <c r="B515"/>
  <c r="A515"/>
  <c r="B514"/>
  <c r="A514"/>
  <c r="B513"/>
  <c r="A513"/>
  <c r="B512"/>
  <c r="A512"/>
  <c r="B511"/>
  <c r="A511"/>
  <c r="B510"/>
  <c r="A510"/>
  <c r="B509"/>
  <c r="A509"/>
  <c r="B508"/>
  <c r="A508"/>
  <c r="B507"/>
  <c r="A507"/>
  <c r="B506"/>
  <c r="A506"/>
  <c r="B505"/>
  <c r="A505"/>
  <c r="B504"/>
  <c r="A504"/>
  <c r="B503"/>
  <c r="A503"/>
  <c r="B502"/>
  <c r="A502"/>
  <c r="B501"/>
  <c r="A501"/>
  <c r="B500"/>
  <c r="A500"/>
  <c r="B499"/>
  <c r="A499"/>
  <c r="B498"/>
  <c r="A498"/>
  <c r="B497"/>
  <c r="A497"/>
  <c r="B496"/>
  <c r="A496"/>
  <c r="B495"/>
  <c r="A495"/>
  <c r="B494"/>
  <c r="A494"/>
  <c r="B493"/>
  <c r="A493"/>
  <c r="B492"/>
  <c r="A492"/>
  <c r="B491"/>
  <c r="A491"/>
  <c r="B490"/>
  <c r="A490"/>
  <c r="B489"/>
  <c r="A489"/>
  <c r="B488"/>
  <c r="A488"/>
  <c r="B487"/>
  <c r="A487"/>
  <c r="B486"/>
  <c r="A486"/>
  <c r="B485"/>
  <c r="A485"/>
  <c r="B484"/>
  <c r="A484"/>
  <c r="B483"/>
  <c r="A483"/>
  <c r="B482"/>
  <c r="A482"/>
  <c r="B481"/>
  <c r="A481"/>
  <c r="B480"/>
  <c r="A480"/>
  <c r="B479"/>
  <c r="A479"/>
  <c r="B478"/>
  <c r="A478"/>
  <c r="B477"/>
  <c r="A477"/>
  <c r="B476"/>
  <c r="A476"/>
  <c r="B475"/>
  <c r="A475"/>
  <c r="B474"/>
  <c r="A474"/>
  <c r="B473"/>
  <c r="A473"/>
  <c r="B472"/>
  <c r="A472"/>
  <c r="B471"/>
  <c r="A471"/>
  <c r="B470"/>
  <c r="A470"/>
  <c r="B469"/>
  <c r="A469"/>
  <c r="B468"/>
  <c r="A468"/>
  <c r="B467"/>
  <c r="A467"/>
  <c r="B466"/>
  <c r="A466"/>
  <c r="B465"/>
  <c r="A465"/>
  <c r="B464"/>
  <c r="A464"/>
  <c r="B463"/>
  <c r="A463"/>
  <c r="B462"/>
  <c r="A462"/>
  <c r="B461"/>
  <c r="A461"/>
  <c r="B460"/>
  <c r="A460"/>
  <c r="B459"/>
  <c r="A459"/>
  <c r="B458"/>
  <c r="A458"/>
  <c r="B457"/>
  <c r="A457"/>
  <c r="B456"/>
  <c r="A456"/>
  <c r="B455"/>
  <c r="A455"/>
  <c r="B454"/>
  <c r="A454"/>
  <c r="B453"/>
  <c r="A453"/>
  <c r="B452"/>
  <c r="A452"/>
  <c r="B451"/>
  <c r="A451"/>
  <c r="B450"/>
  <c r="A450"/>
  <c r="B449"/>
  <c r="A449"/>
  <c r="B448"/>
  <c r="A448"/>
  <c r="B447"/>
  <c r="A447"/>
  <c r="B446"/>
  <c r="A446"/>
  <c r="B445"/>
  <c r="A445"/>
  <c r="B444"/>
  <c r="A444"/>
  <c r="B443"/>
  <c r="A443"/>
  <c r="B442"/>
  <c r="A442"/>
  <c r="B441"/>
  <c r="A441"/>
  <c r="B440"/>
  <c r="A440"/>
  <c r="B439"/>
  <c r="A439"/>
  <c r="B438"/>
  <c r="A438"/>
  <c r="B437"/>
  <c r="A437"/>
  <c r="B436"/>
  <c r="A436"/>
  <c r="B435"/>
  <c r="A435"/>
  <c r="B434"/>
  <c r="A434"/>
  <c r="B433"/>
  <c r="A433"/>
  <c r="B432"/>
  <c r="A432"/>
  <c r="B431"/>
  <c r="A431"/>
  <c r="B430"/>
  <c r="A430"/>
  <c r="B429"/>
  <c r="A429"/>
  <c r="B428"/>
  <c r="A428"/>
  <c r="B427"/>
  <c r="A427"/>
  <c r="B426"/>
  <c r="A426"/>
  <c r="B425"/>
  <c r="A425"/>
  <c r="B424"/>
  <c r="A424"/>
  <c r="B423"/>
  <c r="A423"/>
  <c r="B422"/>
  <c r="A422"/>
  <c r="B421"/>
  <c r="A421"/>
  <c r="B420"/>
  <c r="A420"/>
  <c r="B419"/>
  <c r="A419"/>
  <c r="B418"/>
  <c r="A418"/>
  <c r="B417"/>
  <c r="A417"/>
  <c r="B416"/>
  <c r="A416"/>
  <c r="B415"/>
  <c r="A415"/>
  <c r="B414"/>
  <c r="A414"/>
  <c r="B413"/>
  <c r="A413"/>
  <c r="B412"/>
  <c r="A412"/>
  <c r="B411"/>
  <c r="A411"/>
  <c r="B410"/>
  <c r="A410"/>
  <c r="B409"/>
  <c r="A409"/>
  <c r="B408"/>
  <c r="A408"/>
  <c r="B407"/>
  <c r="A407"/>
  <c r="B406"/>
  <c r="A406"/>
  <c r="B405"/>
  <c r="A405"/>
  <c r="B404"/>
  <c r="A404"/>
  <c r="B403"/>
  <c r="A403"/>
  <c r="B402"/>
  <c r="A402"/>
  <c r="B401"/>
  <c r="A401"/>
  <c r="B400"/>
  <c r="A400"/>
  <c r="B399"/>
  <c r="A399"/>
  <c r="B398"/>
  <c r="A398"/>
  <c r="B397"/>
  <c r="A397"/>
  <c r="B396"/>
  <c r="A396"/>
  <c r="B395"/>
  <c r="A395"/>
  <c r="B394"/>
  <c r="A394"/>
  <c r="B393"/>
  <c r="A393"/>
  <c r="B392"/>
  <c r="A392"/>
  <c r="B391"/>
  <c r="A391"/>
  <c r="B390"/>
  <c r="A390"/>
  <c r="B389"/>
  <c r="A389"/>
  <c r="B388"/>
  <c r="A388"/>
  <c r="B387"/>
  <c r="A387"/>
  <c r="B386"/>
  <c r="A386"/>
  <c r="B385"/>
  <c r="A385"/>
  <c r="B384"/>
  <c r="A384"/>
  <c r="B383"/>
  <c r="A383"/>
  <c r="B382"/>
  <c r="A382"/>
  <c r="B381"/>
  <c r="A381"/>
  <c r="B380"/>
  <c r="A380"/>
  <c r="B379"/>
  <c r="A379"/>
  <c r="B378"/>
  <c r="A378"/>
  <c r="B377"/>
  <c r="A377"/>
  <c r="B376"/>
  <c r="A376"/>
  <c r="B375"/>
  <c r="A375"/>
  <c r="B374"/>
  <c r="A374"/>
  <c r="B373"/>
  <c r="A373"/>
  <c r="B372"/>
  <c r="A372"/>
  <c r="B371"/>
  <c r="A371"/>
  <c r="B370"/>
  <c r="A370"/>
  <c r="B369"/>
  <c r="A369"/>
  <c r="B368"/>
  <c r="A368"/>
  <c r="B367"/>
  <c r="A367"/>
  <c r="B366"/>
  <c r="A366"/>
  <c r="B365"/>
  <c r="A365"/>
  <c r="B364"/>
  <c r="A364"/>
  <c r="B363"/>
  <c r="A363"/>
  <c r="B362"/>
  <c r="A362"/>
  <c r="B361"/>
  <c r="A361"/>
  <c r="B360"/>
  <c r="A360"/>
  <c r="B359"/>
  <c r="A359"/>
  <c r="B358"/>
  <c r="A358"/>
  <c r="B357"/>
  <c r="A357"/>
  <c r="B356"/>
  <c r="A356"/>
  <c r="B355"/>
  <c r="A355"/>
  <c r="B354"/>
  <c r="A354"/>
  <c r="B353"/>
  <c r="A353"/>
  <c r="B352"/>
  <c r="A352"/>
  <c r="B351"/>
  <c r="A351"/>
  <c r="B350"/>
  <c r="A350"/>
  <c r="B349"/>
  <c r="A349"/>
  <c r="B348"/>
  <c r="A348"/>
  <c r="B347"/>
  <c r="A347"/>
  <c r="B346"/>
  <c r="A346"/>
  <c r="B345"/>
  <c r="A345"/>
  <c r="B344"/>
  <c r="A344"/>
  <c r="B343"/>
  <c r="A343"/>
  <c r="B342"/>
  <c r="A342"/>
  <c r="B341"/>
  <c r="A341"/>
  <c r="B340"/>
  <c r="A340"/>
  <c r="B339"/>
  <c r="A339"/>
  <c r="B338"/>
  <c r="A338"/>
  <c r="B337"/>
  <c r="A337"/>
  <c r="B336"/>
  <c r="A336"/>
  <c r="B335"/>
  <c r="A335"/>
  <c r="B334"/>
  <c r="A334"/>
  <c r="B333"/>
  <c r="A333"/>
  <c r="B332"/>
  <c r="A332"/>
  <c r="B331"/>
  <c r="A331"/>
  <c r="B330"/>
  <c r="A330"/>
  <c r="B329"/>
  <c r="A329"/>
  <c r="B328"/>
  <c r="A328"/>
  <c r="B327"/>
  <c r="A327"/>
  <c r="B326"/>
  <c r="A326"/>
  <c r="B325"/>
  <c r="A325"/>
  <c r="B324"/>
  <c r="A324"/>
  <c r="B323"/>
  <c r="A323"/>
  <c r="B322"/>
  <c r="A322"/>
  <c r="B321"/>
  <c r="A321"/>
  <c r="B320"/>
  <c r="A320"/>
  <c r="B319"/>
  <c r="A319"/>
  <c r="B318"/>
  <c r="A318"/>
  <c r="B317"/>
  <c r="A317"/>
  <c r="B316"/>
  <c r="A316"/>
  <c r="B315"/>
  <c r="A315"/>
  <c r="B314"/>
  <c r="A314"/>
  <c r="B313"/>
  <c r="A313"/>
  <c r="B312"/>
  <c r="A312"/>
  <c r="B311"/>
  <c r="A311"/>
  <c r="B310"/>
  <c r="A310"/>
  <c r="B309"/>
  <c r="A309"/>
  <c r="B308"/>
  <c r="A308"/>
  <c r="B307"/>
  <c r="A307"/>
  <c r="B306"/>
  <c r="A306"/>
  <c r="B305"/>
  <c r="A305"/>
  <c r="B304"/>
  <c r="A304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1"/>
  <c r="A241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1"/>
  <c r="A201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3"/>
  <c r="A3"/>
  <c r="B2"/>
  <c r="A2"/>
  <c r="B1"/>
  <c r="A1"/>
  <c r="C200" i="4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R215" i="3"/>
  <c r="M215"/>
  <c r="Q215" s="1"/>
  <c r="L215"/>
  <c r="K215"/>
  <c r="J215"/>
  <c r="I215"/>
  <c r="B215"/>
  <c r="M214"/>
  <c r="L214"/>
  <c r="K214"/>
  <c r="J214"/>
  <c r="I214"/>
  <c r="B214"/>
  <c r="M213"/>
  <c r="L213"/>
  <c r="K213"/>
  <c r="J213"/>
  <c r="I213"/>
  <c r="B213"/>
  <c r="R212"/>
  <c r="Q212"/>
  <c r="O212"/>
  <c r="M212"/>
  <c r="K212"/>
  <c r="I212"/>
  <c r="H212"/>
  <c r="B212"/>
  <c r="A212"/>
  <c r="R211"/>
  <c r="Q211"/>
  <c r="O211"/>
  <c r="M211"/>
  <c r="K211"/>
  <c r="I211"/>
  <c r="H211"/>
  <c r="B211"/>
  <c r="A211"/>
  <c r="R210"/>
  <c r="Q210"/>
  <c r="O210"/>
  <c r="M210"/>
  <c r="K210"/>
  <c r="I210"/>
  <c r="H210"/>
  <c r="B210"/>
  <c r="A210"/>
  <c r="R209"/>
  <c r="Q209"/>
  <c r="O209"/>
  <c r="M209"/>
  <c r="K209"/>
  <c r="I209"/>
  <c r="H209"/>
  <c r="B209"/>
  <c r="A209"/>
  <c r="R208"/>
  <c r="Q208"/>
  <c r="O208"/>
  <c r="M208"/>
  <c r="K208"/>
  <c r="I208"/>
  <c r="H208"/>
  <c r="B208"/>
  <c r="A208"/>
  <c r="R207"/>
  <c r="Q207"/>
  <c r="O207"/>
  <c r="M207"/>
  <c r="L207"/>
  <c r="K207"/>
  <c r="I207"/>
  <c r="H207"/>
  <c r="B207"/>
  <c r="A207"/>
  <c r="R206"/>
  <c r="Q206"/>
  <c r="O206"/>
  <c r="M206"/>
  <c r="L206"/>
  <c r="K206"/>
  <c r="I206"/>
  <c r="H206"/>
  <c r="B206"/>
  <c r="A206"/>
  <c r="R205"/>
  <c r="Q205"/>
  <c r="O205"/>
  <c r="M205"/>
  <c r="L205"/>
  <c r="K205"/>
  <c r="I205"/>
  <c r="H205"/>
  <c r="B205"/>
  <c r="A205"/>
  <c r="R204"/>
  <c r="Q204"/>
  <c r="O204"/>
  <c r="M204"/>
  <c r="L204"/>
  <c r="K204"/>
  <c r="I204"/>
  <c r="H204"/>
  <c r="B204"/>
  <c r="A204"/>
  <c r="R203"/>
  <c r="Q203"/>
  <c r="O203"/>
  <c r="M203"/>
  <c r="L203"/>
  <c r="K203"/>
  <c r="I203"/>
  <c r="H203"/>
  <c r="B203"/>
  <c r="A203"/>
  <c r="R202"/>
  <c r="Q202"/>
  <c r="O202"/>
  <c r="M202"/>
  <c r="L202"/>
  <c r="K202"/>
  <c r="I202"/>
  <c r="H202"/>
  <c r="B202"/>
  <c r="A202"/>
  <c r="R201"/>
  <c r="Q201"/>
  <c r="O201"/>
  <c r="M201"/>
  <c r="L201"/>
  <c r="K201"/>
  <c r="I201"/>
  <c r="H201"/>
  <c r="B201"/>
  <c r="A201"/>
  <c r="R200"/>
  <c r="Q200"/>
  <c r="O200"/>
  <c r="M200"/>
  <c r="L200"/>
  <c r="K200"/>
  <c r="J200"/>
  <c r="I200"/>
  <c r="B200"/>
  <c r="R199"/>
  <c r="Q199"/>
  <c r="O199"/>
  <c r="M199"/>
  <c r="L199"/>
  <c r="K199"/>
  <c r="J199"/>
  <c r="I199"/>
  <c r="B199"/>
  <c r="R198"/>
  <c r="Q198"/>
  <c r="O198"/>
  <c r="M198"/>
  <c r="L198"/>
  <c r="K198"/>
  <c r="J198"/>
  <c r="I198"/>
  <c r="B198"/>
  <c r="R197"/>
  <c r="Q197"/>
  <c r="O197"/>
  <c r="M197"/>
  <c r="L197"/>
  <c r="K197"/>
  <c r="J197"/>
  <c r="I197"/>
  <c r="B197"/>
  <c r="R196"/>
  <c r="Q196"/>
  <c r="O196"/>
  <c r="M196"/>
  <c r="L196"/>
  <c r="K196"/>
  <c r="J196"/>
  <c r="I196"/>
  <c r="B196"/>
  <c r="R195"/>
  <c r="Q195"/>
  <c r="O195"/>
  <c r="M195"/>
  <c r="K195"/>
  <c r="I195"/>
  <c r="H195"/>
  <c r="B195"/>
  <c r="A195"/>
  <c r="L195" s="1"/>
  <c r="R194"/>
  <c r="Q194"/>
  <c r="O194"/>
  <c r="M194"/>
  <c r="K194"/>
  <c r="I194"/>
  <c r="H194"/>
  <c r="B194"/>
  <c r="A194"/>
  <c r="L194" s="1"/>
  <c r="R193"/>
  <c r="Q193"/>
  <c r="O193"/>
  <c r="M193"/>
  <c r="K193"/>
  <c r="I193"/>
  <c r="H193"/>
  <c r="B193"/>
  <c r="A193"/>
  <c r="L193" s="1"/>
  <c r="R192"/>
  <c r="Q192"/>
  <c r="O192"/>
  <c r="M192"/>
  <c r="K192"/>
  <c r="I192"/>
  <c r="H192"/>
  <c r="B192"/>
  <c r="A192"/>
  <c r="L192" s="1"/>
  <c r="R191"/>
  <c r="Q191"/>
  <c r="O191"/>
  <c r="M191"/>
  <c r="K191"/>
  <c r="I191"/>
  <c r="H191"/>
  <c r="B191"/>
  <c r="A191"/>
  <c r="L191" s="1"/>
  <c r="R190"/>
  <c r="Q190"/>
  <c r="O190"/>
  <c r="M190"/>
  <c r="L190"/>
  <c r="K190"/>
  <c r="I190"/>
  <c r="H190"/>
  <c r="B190"/>
  <c r="A190"/>
  <c r="R189"/>
  <c r="Q189"/>
  <c r="O189"/>
  <c r="M189"/>
  <c r="L189"/>
  <c r="K189"/>
  <c r="I189"/>
  <c r="H189"/>
  <c r="B189"/>
  <c r="A189"/>
  <c r="R188"/>
  <c r="Q188"/>
  <c r="O188"/>
  <c r="M188"/>
  <c r="L188"/>
  <c r="K188"/>
  <c r="I188"/>
  <c r="H188"/>
  <c r="B188"/>
  <c r="A188"/>
  <c r="R187"/>
  <c r="Q187"/>
  <c r="O187"/>
  <c r="M187"/>
  <c r="L187"/>
  <c r="K187"/>
  <c r="I187"/>
  <c r="H187"/>
  <c r="B187"/>
  <c r="A187"/>
  <c r="R186"/>
  <c r="Q186"/>
  <c r="O186"/>
  <c r="M186"/>
  <c r="L186"/>
  <c r="K186"/>
  <c r="I186"/>
  <c r="H186"/>
  <c r="B186"/>
  <c r="A186"/>
  <c r="R185"/>
  <c r="Q185"/>
  <c r="O185"/>
  <c r="M185"/>
  <c r="L185"/>
  <c r="K185"/>
  <c r="I185"/>
  <c r="H185"/>
  <c r="B185"/>
  <c r="A185"/>
  <c r="R184"/>
  <c r="Q184"/>
  <c r="O184"/>
  <c r="M184"/>
  <c r="L184"/>
  <c r="K184"/>
  <c r="I184"/>
  <c r="H184"/>
  <c r="B184"/>
  <c r="A184"/>
  <c r="R183"/>
  <c r="Q183"/>
  <c r="O183"/>
  <c r="M183"/>
  <c r="L183"/>
  <c r="K183"/>
  <c r="J183"/>
  <c r="I183"/>
  <c r="B183"/>
  <c r="R182"/>
  <c r="Q182"/>
  <c r="O182"/>
  <c r="M182"/>
  <c r="L182"/>
  <c r="K182"/>
  <c r="J182"/>
  <c r="I182"/>
  <c r="B182"/>
  <c r="R181"/>
  <c r="Q181"/>
  <c r="O181"/>
  <c r="M181"/>
  <c r="L181"/>
  <c r="K181"/>
  <c r="J181"/>
  <c r="I181"/>
  <c r="B181"/>
  <c r="R180"/>
  <c r="Q180"/>
  <c r="O180"/>
  <c r="M180"/>
  <c r="L180"/>
  <c r="K180"/>
  <c r="J180"/>
  <c r="I180"/>
  <c r="B180"/>
  <c r="R179"/>
  <c r="Q179"/>
  <c r="O179"/>
  <c r="M179"/>
  <c r="L179"/>
  <c r="K179"/>
  <c r="J179"/>
  <c r="I179"/>
  <c r="B179"/>
  <c r="R178"/>
  <c r="Q178"/>
  <c r="O178"/>
  <c r="M178"/>
  <c r="K178"/>
  <c r="I178"/>
  <c r="H178"/>
  <c r="B178"/>
  <c r="A178"/>
  <c r="R177"/>
  <c r="Q177"/>
  <c r="O177"/>
  <c r="M177"/>
  <c r="K177"/>
  <c r="I177"/>
  <c r="H177"/>
  <c r="B177"/>
  <c r="A177"/>
  <c r="R176"/>
  <c r="Q176"/>
  <c r="O176"/>
  <c r="M176"/>
  <c r="K176"/>
  <c r="I176"/>
  <c r="H176"/>
  <c r="B176"/>
  <c r="A176"/>
  <c r="R175"/>
  <c r="Q175"/>
  <c r="O175"/>
  <c r="M175"/>
  <c r="K175"/>
  <c r="I175"/>
  <c r="H175"/>
  <c r="B175"/>
  <c r="A175"/>
  <c r="R174"/>
  <c r="Q174"/>
  <c r="O174"/>
  <c r="M174"/>
  <c r="K174"/>
  <c r="I174"/>
  <c r="H174"/>
  <c r="B174"/>
  <c r="A174"/>
  <c r="R173"/>
  <c r="Q173"/>
  <c r="O173"/>
  <c r="M173"/>
  <c r="K173"/>
  <c r="I173"/>
  <c r="H173"/>
  <c r="B173"/>
  <c r="A173"/>
  <c r="R172"/>
  <c r="Q172"/>
  <c r="O172"/>
  <c r="M172"/>
  <c r="K172"/>
  <c r="I172"/>
  <c r="H172"/>
  <c r="B172"/>
  <c r="A172"/>
  <c r="R171"/>
  <c r="Q171"/>
  <c r="O171"/>
  <c r="M171"/>
  <c r="K171"/>
  <c r="I171"/>
  <c r="H171"/>
  <c r="B171"/>
  <c r="A171"/>
  <c r="R170"/>
  <c r="Q170"/>
  <c r="O170"/>
  <c r="M170"/>
  <c r="K170"/>
  <c r="I170"/>
  <c r="H170"/>
  <c r="B170"/>
  <c r="A170"/>
  <c r="R169"/>
  <c r="Q169"/>
  <c r="O169"/>
  <c r="M169"/>
  <c r="K169"/>
  <c r="I169"/>
  <c r="H169"/>
  <c r="B169"/>
  <c r="A169"/>
  <c r="R168"/>
  <c r="Q168"/>
  <c r="O168"/>
  <c r="M168"/>
  <c r="K168"/>
  <c r="I168"/>
  <c r="H168"/>
  <c r="B168"/>
  <c r="A168"/>
  <c r="R167"/>
  <c r="Q167"/>
  <c r="O167"/>
  <c r="M167"/>
  <c r="K167"/>
  <c r="I167"/>
  <c r="H167"/>
  <c r="B167"/>
  <c r="A167"/>
  <c r="R166"/>
  <c r="Q166"/>
  <c r="O166"/>
  <c r="M166"/>
  <c r="L166"/>
  <c r="K166"/>
  <c r="J166"/>
  <c r="I166"/>
  <c r="B166"/>
  <c r="R165"/>
  <c r="Q165"/>
  <c r="O165"/>
  <c r="M165"/>
  <c r="L165"/>
  <c r="K165"/>
  <c r="J165"/>
  <c r="I165"/>
  <c r="B165"/>
  <c r="R164"/>
  <c r="Q164"/>
  <c r="O164"/>
  <c r="M164"/>
  <c r="L164"/>
  <c r="K164"/>
  <c r="J164"/>
  <c r="I164"/>
  <c r="B164"/>
  <c r="R163"/>
  <c r="Q163"/>
  <c r="O163"/>
  <c r="M163"/>
  <c r="L163"/>
  <c r="K163"/>
  <c r="J163"/>
  <c r="I163"/>
  <c r="B163"/>
  <c r="R162"/>
  <c r="Q162"/>
  <c r="O162"/>
  <c r="M162"/>
  <c r="L162"/>
  <c r="K162"/>
  <c r="J162"/>
  <c r="I162"/>
  <c r="B162"/>
  <c r="R161"/>
  <c r="Q161"/>
  <c r="O161"/>
  <c r="M161"/>
  <c r="K161"/>
  <c r="I161"/>
  <c r="H161"/>
  <c r="B161"/>
  <c r="A161"/>
  <c r="L161" s="1"/>
  <c r="R160"/>
  <c r="Q160"/>
  <c r="O160"/>
  <c r="M160"/>
  <c r="K160"/>
  <c r="I160"/>
  <c r="H160"/>
  <c r="B160"/>
  <c r="A160"/>
  <c r="L160" s="1"/>
  <c r="R159"/>
  <c r="Q159"/>
  <c r="O159"/>
  <c r="M159"/>
  <c r="K159"/>
  <c r="I159"/>
  <c r="H159"/>
  <c r="B159"/>
  <c r="A159"/>
  <c r="L159" s="1"/>
  <c r="R158"/>
  <c r="Q158"/>
  <c r="O158"/>
  <c r="M158"/>
  <c r="K158"/>
  <c r="I158"/>
  <c r="H158"/>
  <c r="B158"/>
  <c r="A158"/>
  <c r="L158" s="1"/>
  <c r="R157"/>
  <c r="Q157"/>
  <c r="O157"/>
  <c r="M157"/>
  <c r="L157"/>
  <c r="K157"/>
  <c r="I157"/>
  <c r="H157"/>
  <c r="B157"/>
  <c r="A157"/>
  <c r="R156"/>
  <c r="Q156"/>
  <c r="O156"/>
  <c r="M156"/>
  <c r="L156"/>
  <c r="K156"/>
  <c r="I156"/>
  <c r="H156"/>
  <c r="B156"/>
  <c r="A156"/>
  <c r="R155"/>
  <c r="Q155"/>
  <c r="O155"/>
  <c r="M155"/>
  <c r="L155"/>
  <c r="K155"/>
  <c r="I155"/>
  <c r="H155"/>
  <c r="B155"/>
  <c r="A155"/>
  <c r="R154"/>
  <c r="Q154"/>
  <c r="O154"/>
  <c r="M154"/>
  <c r="L154"/>
  <c r="K154"/>
  <c r="I154"/>
  <c r="H154"/>
  <c r="B154"/>
  <c r="A154"/>
  <c r="R153"/>
  <c r="Q153"/>
  <c r="O153"/>
  <c r="M153"/>
  <c r="L153"/>
  <c r="K153"/>
  <c r="I153"/>
  <c r="H153"/>
  <c r="B153"/>
  <c r="A153"/>
  <c r="R152"/>
  <c r="Q152"/>
  <c r="O152"/>
  <c r="M152"/>
  <c r="L152"/>
  <c r="K152"/>
  <c r="I152"/>
  <c r="H152"/>
  <c r="B152"/>
  <c r="A152"/>
  <c r="R151"/>
  <c r="Q151"/>
  <c r="O151"/>
  <c r="M151"/>
  <c r="L151"/>
  <c r="K151"/>
  <c r="I151"/>
  <c r="H151"/>
  <c r="B151"/>
  <c r="A151"/>
  <c r="R150"/>
  <c r="Q150"/>
  <c r="O150"/>
  <c r="M150"/>
  <c r="L150"/>
  <c r="K150"/>
  <c r="I150"/>
  <c r="H150"/>
  <c r="B150"/>
  <c r="A150"/>
  <c r="R149"/>
  <c r="Q149"/>
  <c r="O149"/>
  <c r="M149"/>
  <c r="L149"/>
  <c r="K149"/>
  <c r="J149"/>
  <c r="I149"/>
  <c r="B149"/>
  <c r="R148"/>
  <c r="Q148"/>
  <c r="O148"/>
  <c r="M148"/>
  <c r="L148"/>
  <c r="K148"/>
  <c r="J148"/>
  <c r="I148"/>
  <c r="B148"/>
  <c r="R147"/>
  <c r="Q147"/>
  <c r="O147"/>
  <c r="M147"/>
  <c r="L147"/>
  <c r="K147"/>
  <c r="J147"/>
  <c r="I147"/>
  <c r="B147"/>
  <c r="R146"/>
  <c r="Q146"/>
  <c r="O146"/>
  <c r="M146"/>
  <c r="L146"/>
  <c r="K146"/>
  <c r="J146"/>
  <c r="I146"/>
  <c r="B146"/>
  <c r="R145"/>
  <c r="Q145"/>
  <c r="O145"/>
  <c r="M145"/>
  <c r="L145"/>
  <c r="K145"/>
  <c r="J145"/>
  <c r="I145"/>
  <c r="B145"/>
  <c r="R144"/>
  <c r="Q144"/>
  <c r="O144"/>
  <c r="M144"/>
  <c r="K144"/>
  <c r="I144"/>
  <c r="H144"/>
  <c r="B144"/>
  <c r="A144"/>
  <c r="R143"/>
  <c r="Q143"/>
  <c r="O143"/>
  <c r="M143"/>
  <c r="K143"/>
  <c r="I143"/>
  <c r="H143"/>
  <c r="B143"/>
  <c r="A143"/>
  <c r="R142"/>
  <c r="Q142"/>
  <c r="O142"/>
  <c r="M142"/>
  <c r="K142"/>
  <c r="I142"/>
  <c r="H142"/>
  <c r="B142"/>
  <c r="A142"/>
  <c r="R141"/>
  <c r="Q141"/>
  <c r="O141"/>
  <c r="M141"/>
  <c r="K141"/>
  <c r="I141"/>
  <c r="H141"/>
  <c r="B141"/>
  <c r="A141"/>
  <c r="R140"/>
  <c r="Q140"/>
  <c r="O140"/>
  <c r="M140"/>
  <c r="K140"/>
  <c r="I140"/>
  <c r="H140"/>
  <c r="B140"/>
  <c r="A140"/>
  <c r="R139"/>
  <c r="Q139"/>
  <c r="O139"/>
  <c r="M139"/>
  <c r="K139"/>
  <c r="I139"/>
  <c r="H139"/>
  <c r="B139"/>
  <c r="A139"/>
  <c r="R138"/>
  <c r="Q138"/>
  <c r="O138"/>
  <c r="M138"/>
  <c r="K138"/>
  <c r="I138"/>
  <c r="H138"/>
  <c r="B138"/>
  <c r="A138"/>
  <c r="R137"/>
  <c r="Q137"/>
  <c r="O137"/>
  <c r="M137"/>
  <c r="K137"/>
  <c r="I137"/>
  <c r="H137"/>
  <c r="B137"/>
  <c r="A137"/>
  <c r="R136"/>
  <c r="Q136"/>
  <c r="O136"/>
  <c r="M136"/>
  <c r="K136"/>
  <c r="I136"/>
  <c r="H136"/>
  <c r="B136"/>
  <c r="A136"/>
  <c r="R135"/>
  <c r="Q135"/>
  <c r="O135"/>
  <c r="M135"/>
  <c r="K135"/>
  <c r="I135"/>
  <c r="H135"/>
  <c r="B135"/>
  <c r="A135"/>
  <c r="R134"/>
  <c r="Q134"/>
  <c r="O134"/>
  <c r="M134"/>
  <c r="K134"/>
  <c r="I134"/>
  <c r="H134"/>
  <c r="B134"/>
  <c r="A134"/>
  <c r="R133"/>
  <c r="Q133"/>
  <c r="O133"/>
  <c r="M133"/>
  <c r="K133"/>
  <c r="I133"/>
  <c r="H133"/>
  <c r="B133"/>
  <c r="A133"/>
  <c r="R132"/>
  <c r="Q132"/>
  <c r="O132"/>
  <c r="M132"/>
  <c r="L132"/>
  <c r="K132"/>
  <c r="J132"/>
  <c r="I132"/>
  <c r="B132"/>
  <c r="R131"/>
  <c r="Q131"/>
  <c r="O131"/>
  <c r="M131"/>
  <c r="L131"/>
  <c r="K131"/>
  <c r="J131"/>
  <c r="I131"/>
  <c r="B131"/>
  <c r="R130"/>
  <c r="Q130"/>
  <c r="O130"/>
  <c r="M130"/>
  <c r="L130"/>
  <c r="K130"/>
  <c r="J130"/>
  <c r="I130"/>
  <c r="B130"/>
  <c r="R129"/>
  <c r="Q129"/>
  <c r="O129"/>
  <c r="M129"/>
  <c r="L129"/>
  <c r="K129"/>
  <c r="J129"/>
  <c r="I129"/>
  <c r="B129"/>
  <c r="R128"/>
  <c r="Q128"/>
  <c r="O128"/>
  <c r="M128"/>
  <c r="L128"/>
  <c r="K128"/>
  <c r="J128"/>
  <c r="I128"/>
  <c r="B128"/>
  <c r="R127"/>
  <c r="Q127"/>
  <c r="O127"/>
  <c r="M127"/>
  <c r="K127"/>
  <c r="I127"/>
  <c r="H127"/>
  <c r="B127"/>
  <c r="A127"/>
  <c r="L127" s="1"/>
  <c r="R126"/>
  <c r="Q126"/>
  <c r="O126"/>
  <c r="M126"/>
  <c r="K126"/>
  <c r="I126"/>
  <c r="H126"/>
  <c r="B126"/>
  <c r="A126"/>
  <c r="L126" s="1"/>
  <c r="R125"/>
  <c r="Q125"/>
  <c r="O125"/>
  <c r="M125"/>
  <c r="L125"/>
  <c r="K125"/>
  <c r="I125"/>
  <c r="H125"/>
  <c r="B125"/>
  <c r="A125"/>
  <c r="R124"/>
  <c r="Q124"/>
  <c r="O124"/>
  <c r="M124"/>
  <c r="L124"/>
  <c r="K124"/>
  <c r="I124"/>
  <c r="H124"/>
  <c r="B124"/>
  <c r="A124"/>
  <c r="R123"/>
  <c r="Q123"/>
  <c r="O123"/>
  <c r="M123"/>
  <c r="L123"/>
  <c r="K123"/>
  <c r="I123"/>
  <c r="H123"/>
  <c r="B123"/>
  <c r="A123"/>
  <c r="R122"/>
  <c r="Q122"/>
  <c r="O122"/>
  <c r="M122"/>
  <c r="L122"/>
  <c r="K122"/>
  <c r="I122"/>
  <c r="H122"/>
  <c r="B122"/>
  <c r="A122"/>
  <c r="R121"/>
  <c r="Q121"/>
  <c r="O121"/>
  <c r="M121"/>
  <c r="L121"/>
  <c r="K121"/>
  <c r="I121"/>
  <c r="H121"/>
  <c r="B121"/>
  <c r="A121"/>
  <c r="R120"/>
  <c r="Q120"/>
  <c r="O120"/>
  <c r="M120"/>
  <c r="L120"/>
  <c r="K120"/>
  <c r="I120"/>
  <c r="H120"/>
  <c r="B120"/>
  <c r="A120"/>
  <c r="R119"/>
  <c r="Q119"/>
  <c r="O119"/>
  <c r="M119"/>
  <c r="L119"/>
  <c r="K119"/>
  <c r="I119"/>
  <c r="H119"/>
  <c r="B119"/>
  <c r="A119"/>
  <c r="R118"/>
  <c r="Q118"/>
  <c r="O118"/>
  <c r="M118"/>
  <c r="L118"/>
  <c r="K118"/>
  <c r="I118"/>
  <c r="H118"/>
  <c r="B118"/>
  <c r="A118"/>
  <c r="R117"/>
  <c r="Q117"/>
  <c r="O117"/>
  <c r="M117"/>
  <c r="L117"/>
  <c r="K117"/>
  <c r="I117"/>
  <c r="H117"/>
  <c r="B117"/>
  <c r="A117"/>
  <c r="R116"/>
  <c r="Q116"/>
  <c r="O116"/>
  <c r="M116"/>
  <c r="L116"/>
  <c r="K116"/>
  <c r="I116"/>
  <c r="H116"/>
  <c r="B116"/>
  <c r="A116"/>
  <c r="R115"/>
  <c r="Q115"/>
  <c r="O115"/>
  <c r="M115"/>
  <c r="L115"/>
  <c r="K115"/>
  <c r="J115"/>
  <c r="I115"/>
  <c r="B115"/>
  <c r="R114"/>
  <c r="Q114"/>
  <c r="O114"/>
  <c r="M114"/>
  <c r="L114"/>
  <c r="K114"/>
  <c r="J114"/>
  <c r="I114"/>
  <c r="B114"/>
  <c r="R113"/>
  <c r="Q113"/>
  <c r="O113"/>
  <c r="M113"/>
  <c r="L113"/>
  <c r="K113"/>
  <c r="J113"/>
  <c r="I113"/>
  <c r="B113"/>
  <c r="R112"/>
  <c r="Q112"/>
  <c r="O112"/>
  <c r="M112"/>
  <c r="L112"/>
  <c r="K112"/>
  <c r="J112"/>
  <c r="I112"/>
  <c r="B112"/>
  <c r="R111"/>
  <c r="Q111"/>
  <c r="O111"/>
  <c r="M111"/>
  <c r="L111"/>
  <c r="K111"/>
  <c r="J111"/>
  <c r="I111"/>
  <c r="B111"/>
  <c r="R110"/>
  <c r="Q110"/>
  <c r="O110"/>
  <c r="M110"/>
  <c r="K110"/>
  <c r="I110"/>
  <c r="H110"/>
  <c r="B110"/>
  <c r="A110"/>
  <c r="R109"/>
  <c r="Q109"/>
  <c r="O109"/>
  <c r="M109"/>
  <c r="K109"/>
  <c r="I109"/>
  <c r="H109"/>
  <c r="B109"/>
  <c r="A109"/>
  <c r="R108"/>
  <c r="Q108"/>
  <c r="O108"/>
  <c r="M108"/>
  <c r="K108"/>
  <c r="I108"/>
  <c r="H108"/>
  <c r="B108"/>
  <c r="A108"/>
  <c r="R107"/>
  <c r="Q107"/>
  <c r="O107"/>
  <c r="M107"/>
  <c r="K107"/>
  <c r="I107"/>
  <c r="H107"/>
  <c r="B107"/>
  <c r="A107"/>
  <c r="R106"/>
  <c r="Q106"/>
  <c r="O106"/>
  <c r="M106"/>
  <c r="K106"/>
  <c r="I106"/>
  <c r="H106"/>
  <c r="B106"/>
  <c r="A106"/>
  <c r="R105"/>
  <c r="Q105"/>
  <c r="O105"/>
  <c r="M105"/>
  <c r="K105"/>
  <c r="I105"/>
  <c r="H105"/>
  <c r="B105"/>
  <c r="A105"/>
  <c r="R104"/>
  <c r="Q104"/>
  <c r="O104"/>
  <c r="M104"/>
  <c r="K104"/>
  <c r="I104"/>
  <c r="H104"/>
  <c r="B104"/>
  <c r="A104"/>
  <c r="R103"/>
  <c r="Q103"/>
  <c r="O103"/>
  <c r="M103"/>
  <c r="K103"/>
  <c r="I103"/>
  <c r="H103"/>
  <c r="B103"/>
  <c r="A103"/>
  <c r="R102"/>
  <c r="Q102"/>
  <c r="O102"/>
  <c r="M102"/>
  <c r="K102"/>
  <c r="I102"/>
  <c r="H102"/>
  <c r="B102"/>
  <c r="A102"/>
  <c r="R101"/>
  <c r="Q101"/>
  <c r="O101"/>
  <c r="M101"/>
  <c r="K101"/>
  <c r="I101"/>
  <c r="H101"/>
  <c r="B101"/>
  <c r="A101"/>
  <c r="R100"/>
  <c r="Q100"/>
  <c r="O100"/>
  <c r="M100"/>
  <c r="K100"/>
  <c r="I100"/>
  <c r="H100"/>
  <c r="B100"/>
  <c r="A100"/>
  <c r="R99"/>
  <c r="Q99"/>
  <c r="O99"/>
  <c r="M99"/>
  <c r="K99"/>
  <c r="I99"/>
  <c r="H99"/>
  <c r="B99"/>
  <c r="A99"/>
  <c r="R98"/>
  <c r="Q98"/>
  <c r="O98"/>
  <c r="M98"/>
  <c r="L98"/>
  <c r="K98"/>
  <c r="J98"/>
  <c r="I98"/>
  <c r="B98"/>
  <c r="R97"/>
  <c r="Q97"/>
  <c r="O97"/>
  <c r="M97"/>
  <c r="L97"/>
  <c r="K97"/>
  <c r="J97"/>
  <c r="I97"/>
  <c r="B97"/>
  <c r="R96"/>
  <c r="Q96"/>
  <c r="O96"/>
  <c r="M96"/>
  <c r="L96"/>
  <c r="K96"/>
  <c r="J96"/>
  <c r="I96"/>
  <c r="B96"/>
  <c r="R95"/>
  <c r="Q95"/>
  <c r="O95"/>
  <c r="M95"/>
  <c r="L95"/>
  <c r="K95"/>
  <c r="J95"/>
  <c r="I95"/>
  <c r="B95"/>
  <c r="R94"/>
  <c r="Q94"/>
  <c r="O94"/>
  <c r="M94"/>
  <c r="L94"/>
  <c r="K94"/>
  <c r="J94"/>
  <c r="I94"/>
  <c r="B94"/>
  <c r="R93"/>
  <c r="Q93"/>
  <c r="O93"/>
  <c r="M93"/>
  <c r="L93"/>
  <c r="K93"/>
  <c r="I93"/>
  <c r="H93"/>
  <c r="B93"/>
  <c r="A93"/>
  <c r="R92"/>
  <c r="Q92"/>
  <c r="O92"/>
  <c r="M92"/>
  <c r="L92"/>
  <c r="K92"/>
  <c r="I92"/>
  <c r="H92"/>
  <c r="B92"/>
  <c r="A92"/>
  <c r="R91"/>
  <c r="Q91"/>
  <c r="O91"/>
  <c r="M91"/>
  <c r="L91"/>
  <c r="K91"/>
  <c r="I91"/>
  <c r="H91"/>
  <c r="B91"/>
  <c r="A91"/>
  <c r="R90"/>
  <c r="Q90"/>
  <c r="O90"/>
  <c r="M90"/>
  <c r="L90"/>
  <c r="K90"/>
  <c r="I90"/>
  <c r="H90"/>
  <c r="B90"/>
  <c r="A90"/>
  <c r="R89"/>
  <c r="Q89"/>
  <c r="O89"/>
  <c r="M89"/>
  <c r="L89"/>
  <c r="K89"/>
  <c r="I89"/>
  <c r="H89"/>
  <c r="B89"/>
  <c r="A89"/>
  <c r="R88"/>
  <c r="Q88"/>
  <c r="O88"/>
  <c r="M88"/>
  <c r="L88"/>
  <c r="K88"/>
  <c r="I88"/>
  <c r="H88"/>
  <c r="B88"/>
  <c r="A88"/>
  <c r="R87"/>
  <c r="Q87"/>
  <c r="O87"/>
  <c r="M87"/>
  <c r="L87"/>
  <c r="K87"/>
  <c r="I87"/>
  <c r="H87"/>
  <c r="B87"/>
  <c r="A87"/>
  <c r="R86"/>
  <c r="Q86"/>
  <c r="O86"/>
  <c r="M86"/>
  <c r="L86"/>
  <c r="K86"/>
  <c r="I86"/>
  <c r="H86"/>
  <c r="B86"/>
  <c r="A86"/>
  <c r="R85"/>
  <c r="Q85"/>
  <c r="O85"/>
  <c r="H85"/>
  <c r="B85"/>
  <c r="A85"/>
  <c r="R84"/>
  <c r="Q84"/>
  <c r="O84"/>
  <c r="M84"/>
  <c r="L84"/>
  <c r="K84"/>
  <c r="I84"/>
  <c r="H84"/>
  <c r="B84"/>
  <c r="A84"/>
  <c r="R83"/>
  <c r="Q83"/>
  <c r="O83"/>
  <c r="H83"/>
  <c r="B83"/>
  <c r="A83"/>
  <c r="R82"/>
  <c r="Q82"/>
  <c r="O82"/>
  <c r="M82"/>
  <c r="L82"/>
  <c r="K82"/>
  <c r="I82"/>
  <c r="H82"/>
  <c r="B82"/>
  <c r="A82"/>
  <c r="Q81"/>
  <c r="H81"/>
  <c r="O81" s="1"/>
  <c r="B81"/>
  <c r="A81"/>
  <c r="R81" s="1"/>
  <c r="R80"/>
  <c r="Q80"/>
  <c r="O80"/>
  <c r="M80"/>
  <c r="L80"/>
  <c r="K80"/>
  <c r="J80"/>
  <c r="I80"/>
  <c r="B80"/>
  <c r="R79"/>
  <c r="Q79"/>
  <c r="O79"/>
  <c r="M79"/>
  <c r="L79"/>
  <c r="K79"/>
  <c r="J79"/>
  <c r="I79"/>
  <c r="B79"/>
  <c r="R78"/>
  <c r="Q78"/>
  <c r="O78"/>
  <c r="M78"/>
  <c r="L78"/>
  <c r="K78"/>
  <c r="J78"/>
  <c r="I78"/>
  <c r="B78"/>
  <c r="R77"/>
  <c r="Q77"/>
  <c r="O77"/>
  <c r="M77"/>
  <c r="L77"/>
  <c r="K77"/>
  <c r="J77"/>
  <c r="I77"/>
  <c r="B77"/>
  <c r="R76"/>
  <c r="Q76"/>
  <c r="O76"/>
  <c r="M76"/>
  <c r="L76"/>
  <c r="K76"/>
  <c r="J76"/>
  <c r="I76"/>
  <c r="B76"/>
  <c r="R75"/>
  <c r="Q75"/>
  <c r="O75"/>
  <c r="H75"/>
  <c r="B75"/>
  <c r="A75"/>
  <c r="R74"/>
  <c r="Q74"/>
  <c r="O74"/>
  <c r="H74"/>
  <c r="B74"/>
  <c r="A74"/>
  <c r="R73"/>
  <c r="Q73"/>
  <c r="O73"/>
  <c r="H73"/>
  <c r="B73"/>
  <c r="A73"/>
  <c r="R72"/>
  <c r="Q72"/>
  <c r="O72"/>
  <c r="H72"/>
  <c r="B72"/>
  <c r="A72"/>
  <c r="R71"/>
  <c r="Q71"/>
  <c r="O71"/>
  <c r="H71"/>
  <c r="B71"/>
  <c r="A71"/>
  <c r="Q70"/>
  <c r="H70"/>
  <c r="O70" s="1"/>
  <c r="B70"/>
  <c r="A70"/>
  <c r="R70" s="1"/>
  <c r="R69"/>
  <c r="Q69"/>
  <c r="O69"/>
  <c r="H69"/>
  <c r="B69"/>
  <c r="A69"/>
  <c r="R68"/>
  <c r="Q68"/>
  <c r="O68"/>
  <c r="H68"/>
  <c r="B68"/>
  <c r="A68"/>
  <c r="Q67"/>
  <c r="H67"/>
  <c r="O67" s="1"/>
  <c r="B67"/>
  <c r="A67"/>
  <c r="R67" s="1"/>
  <c r="R66"/>
  <c r="Q66"/>
  <c r="O66"/>
  <c r="M66"/>
  <c r="L66"/>
  <c r="K66"/>
  <c r="J66"/>
  <c r="I66"/>
  <c r="B66"/>
  <c r="R65"/>
  <c r="Q65"/>
  <c r="O65"/>
  <c r="M65"/>
  <c r="L65"/>
  <c r="K65"/>
  <c r="J65"/>
  <c r="I65"/>
  <c r="B65"/>
  <c r="R64"/>
  <c r="Q64"/>
  <c r="O64"/>
  <c r="M64"/>
  <c r="L64"/>
  <c r="K64"/>
  <c r="J64"/>
  <c r="I64"/>
  <c r="B64"/>
  <c r="R63"/>
  <c r="Q63"/>
  <c r="O63"/>
  <c r="M63"/>
  <c r="L63"/>
  <c r="K63"/>
  <c r="J63"/>
  <c r="I63"/>
  <c r="B63"/>
  <c r="R62"/>
  <c r="Q62"/>
  <c r="O62"/>
  <c r="M62"/>
  <c r="L62"/>
  <c r="K62"/>
  <c r="J62"/>
  <c r="I62"/>
  <c r="B62"/>
  <c r="Q61"/>
  <c r="H61"/>
  <c r="O61" s="1"/>
  <c r="B61"/>
  <c r="A61"/>
  <c r="R61" s="1"/>
  <c r="Q60"/>
  <c r="H60"/>
  <c r="O60" s="1"/>
  <c r="B60"/>
  <c r="A60"/>
  <c r="R60" s="1"/>
  <c r="R59"/>
  <c r="Q59"/>
  <c r="O59"/>
  <c r="H59"/>
  <c r="B59"/>
  <c r="A59"/>
  <c r="R58"/>
  <c r="Q58"/>
  <c r="O58"/>
  <c r="H58"/>
  <c r="B58"/>
  <c r="A58"/>
  <c r="R57"/>
  <c r="Q57"/>
  <c r="O57"/>
  <c r="H57"/>
  <c r="B57"/>
  <c r="A57"/>
  <c r="R56"/>
  <c r="Q56"/>
  <c r="O56"/>
  <c r="H56"/>
  <c r="B56"/>
  <c r="A56"/>
  <c r="Q55"/>
  <c r="H55"/>
  <c r="O55" s="1"/>
  <c r="B55"/>
  <c r="A55"/>
  <c r="R55" s="1"/>
  <c r="Q54"/>
  <c r="H54"/>
  <c r="O54" s="1"/>
  <c r="B54"/>
  <c r="A54"/>
  <c r="R54" s="1"/>
  <c r="R53"/>
  <c r="Q53"/>
  <c r="O53"/>
  <c r="M53"/>
  <c r="L53"/>
  <c r="K53"/>
  <c r="J53"/>
  <c r="I53"/>
  <c r="B53"/>
  <c r="R52"/>
  <c r="Q52"/>
  <c r="O52"/>
  <c r="M52"/>
  <c r="L52"/>
  <c r="K52"/>
  <c r="J52"/>
  <c r="I52"/>
  <c r="B52"/>
  <c r="R51"/>
  <c r="Q51"/>
  <c r="O51"/>
  <c r="M51"/>
  <c r="L51"/>
  <c r="K51"/>
  <c r="J51"/>
  <c r="I51"/>
  <c r="B51"/>
  <c r="R50"/>
  <c r="Q50"/>
  <c r="O50"/>
  <c r="M50"/>
  <c r="L50"/>
  <c r="K50"/>
  <c r="J50"/>
  <c r="I50"/>
  <c r="B50"/>
  <c r="R49"/>
  <c r="Q49"/>
  <c r="O49"/>
  <c r="M49"/>
  <c r="L49"/>
  <c r="K49"/>
  <c r="J49"/>
  <c r="I49"/>
  <c r="B49"/>
  <c r="Q48"/>
  <c r="H48"/>
  <c r="O48" s="1"/>
  <c r="B48"/>
  <c r="A48"/>
  <c r="R48" s="1"/>
  <c r="Q47"/>
  <c r="H47"/>
  <c r="B47"/>
  <c r="A47"/>
  <c r="R47" s="1"/>
  <c r="Q46"/>
  <c r="H46"/>
  <c r="B46"/>
  <c r="A46"/>
  <c r="Q45"/>
  <c r="H45"/>
  <c r="B45"/>
  <c r="A45"/>
  <c r="Q44"/>
  <c r="H44"/>
  <c r="B44"/>
  <c r="A44"/>
  <c r="R44" s="1"/>
  <c r="Q43"/>
  <c r="H43"/>
  <c r="B43"/>
  <c r="A43"/>
  <c r="R43" s="1"/>
  <c r="Q42"/>
  <c r="H42"/>
  <c r="B42"/>
  <c r="A42"/>
  <c r="R42" s="1"/>
  <c r="Q41"/>
  <c r="B41"/>
  <c r="A41"/>
  <c r="R41" s="1"/>
  <c r="R40"/>
  <c r="Q40"/>
  <c r="H40"/>
  <c r="B40"/>
  <c r="A40"/>
  <c r="N40" s="1"/>
  <c r="R39"/>
  <c r="Q39"/>
  <c r="H39"/>
  <c r="B39"/>
  <c r="A39"/>
  <c r="N39" s="1"/>
  <c r="R38"/>
  <c r="Q38"/>
  <c r="H38"/>
  <c r="B38"/>
  <c r="A38"/>
  <c r="M38" s="1"/>
  <c r="R37"/>
  <c r="Q37"/>
  <c r="H37"/>
  <c r="B37"/>
  <c r="A37"/>
  <c r="N37" s="1"/>
  <c r="R36"/>
  <c r="Q36"/>
  <c r="H36"/>
  <c r="B36"/>
  <c r="A36"/>
  <c r="N36" s="1"/>
  <c r="R35"/>
  <c r="Q35"/>
  <c r="H35"/>
  <c r="B35"/>
  <c r="A35"/>
  <c r="N35" s="1"/>
  <c r="R34"/>
  <c r="Q34"/>
  <c r="B34"/>
  <c r="A34"/>
  <c r="M34" s="1"/>
  <c r="R33"/>
  <c r="Q33"/>
  <c r="B33"/>
  <c r="A33"/>
  <c r="M33" s="1"/>
  <c r="R32"/>
  <c r="Q32"/>
  <c r="B32"/>
  <c r="A32"/>
  <c r="K32" s="1"/>
  <c r="R31"/>
  <c r="Q31"/>
  <c r="M31"/>
  <c r="L31"/>
  <c r="K31"/>
  <c r="J31"/>
  <c r="I31"/>
  <c r="B31"/>
  <c r="R30"/>
  <c r="Q30"/>
  <c r="M30"/>
  <c r="L30"/>
  <c r="K30"/>
  <c r="J30"/>
  <c r="B30"/>
  <c r="R29"/>
  <c r="Q29"/>
  <c r="M29"/>
  <c r="L29"/>
  <c r="K29"/>
  <c r="J29"/>
  <c r="I29"/>
  <c r="B29"/>
  <c r="R28"/>
  <c r="Q28"/>
  <c r="M28"/>
  <c r="L28"/>
  <c r="K28"/>
  <c r="J28"/>
  <c r="I28"/>
  <c r="B28"/>
  <c r="R27"/>
  <c r="Q27"/>
  <c r="M27"/>
  <c r="L27"/>
  <c r="K27"/>
  <c r="J27"/>
  <c r="I27"/>
  <c r="B27"/>
  <c r="R26"/>
  <c r="Q26"/>
  <c r="H26"/>
  <c r="B26"/>
  <c r="A26"/>
  <c r="L26" s="1"/>
  <c r="R25"/>
  <c r="Q25"/>
  <c r="H25"/>
  <c r="B25"/>
  <c r="A25"/>
  <c r="L25" s="1"/>
  <c r="R24"/>
  <c r="Q24"/>
  <c r="H24"/>
  <c r="B24"/>
  <c r="A24"/>
  <c r="L24" s="1"/>
  <c r="R23"/>
  <c r="Q23"/>
  <c r="H23"/>
  <c r="B23"/>
  <c r="A23"/>
  <c r="L23" s="1"/>
  <c r="R22"/>
  <c r="Q22"/>
  <c r="H22"/>
  <c r="B22"/>
  <c r="A22"/>
  <c r="L22" s="1"/>
  <c r="R21"/>
  <c r="Q21"/>
  <c r="H21"/>
  <c r="B21"/>
  <c r="A21"/>
  <c r="L21" s="1"/>
  <c r="R20"/>
  <c r="Q20"/>
  <c r="H20"/>
  <c r="B20"/>
  <c r="A20"/>
  <c r="L20" s="1"/>
  <c r="R19"/>
  <c r="Q19"/>
  <c r="H19"/>
  <c r="B19"/>
  <c r="A19"/>
  <c r="L19" s="1"/>
  <c r="R18"/>
  <c r="Q18"/>
  <c r="H18"/>
  <c r="B18"/>
  <c r="A18"/>
  <c r="L18" s="1"/>
  <c r="R17"/>
  <c r="Q17"/>
  <c r="H17"/>
  <c r="B17"/>
  <c r="A17"/>
  <c r="L17" s="1"/>
  <c r="R16"/>
  <c r="Q16"/>
  <c r="H16"/>
  <c r="B16"/>
  <c r="A16"/>
  <c r="L16" s="1"/>
  <c r="R15"/>
  <c r="Q15"/>
  <c r="H15"/>
  <c r="B15"/>
  <c r="A15"/>
  <c r="L15" s="1"/>
  <c r="R14"/>
  <c r="Q14"/>
  <c r="H14"/>
  <c r="B14"/>
  <c r="A14"/>
  <c r="L14" s="1"/>
  <c r="R13"/>
  <c r="Q13"/>
  <c r="H13"/>
  <c r="B13"/>
  <c r="A13"/>
  <c r="L13" s="1"/>
  <c r="R12"/>
  <c r="Q12"/>
  <c r="M12"/>
  <c r="L12"/>
  <c r="K12"/>
  <c r="J12"/>
  <c r="I12"/>
  <c r="B12"/>
  <c r="R11"/>
  <c r="Q11"/>
  <c r="M11"/>
  <c r="L11"/>
  <c r="K11"/>
  <c r="J11"/>
  <c r="B11"/>
  <c r="R10"/>
  <c r="Q10"/>
  <c r="M10"/>
  <c r="L10"/>
  <c r="K10"/>
  <c r="J10"/>
  <c r="B10"/>
  <c r="B8"/>
  <c r="G8" s="1"/>
  <c r="H6"/>
  <c r="F6"/>
  <c r="D6"/>
  <c r="H5"/>
  <c r="F5"/>
  <c r="D5"/>
  <c r="H4"/>
  <c r="F4"/>
  <c r="D4"/>
  <c r="H3"/>
  <c r="F3"/>
  <c r="D3"/>
  <c r="N41" l="1"/>
  <c r="N33"/>
  <c r="N42"/>
  <c r="N38"/>
  <c r="N34"/>
  <c r="N43"/>
  <c r="N44"/>
  <c r="N32"/>
  <c r="J33"/>
  <c r="L33"/>
  <c r="R46"/>
  <c r="M36"/>
  <c r="M40"/>
  <c r="M24"/>
  <c r="I23"/>
  <c r="I15"/>
  <c r="I19"/>
  <c r="M23"/>
  <c r="M13"/>
  <c r="M17"/>
  <c r="I13"/>
  <c r="I17"/>
  <c r="M21"/>
  <c r="M25"/>
  <c r="M15"/>
  <c r="M19"/>
  <c r="M14"/>
  <c r="K15"/>
  <c r="I16"/>
  <c r="M18"/>
  <c r="K19"/>
  <c r="I20"/>
  <c r="M22"/>
  <c r="K23"/>
  <c r="I24"/>
  <c r="M26"/>
  <c r="K14"/>
  <c r="K18"/>
  <c r="K22"/>
  <c r="K26"/>
  <c r="K13"/>
  <c r="I14"/>
  <c r="M16"/>
  <c r="K17"/>
  <c r="I18"/>
  <c r="M20"/>
  <c r="K21"/>
  <c r="I22"/>
  <c r="K25"/>
  <c r="I26"/>
  <c r="K16"/>
  <c r="K20"/>
  <c r="I21"/>
  <c r="K24"/>
  <c r="I25"/>
  <c r="L35"/>
  <c r="I36"/>
  <c r="L37"/>
  <c r="I38"/>
  <c r="L39"/>
  <c r="I40"/>
  <c r="K35"/>
  <c r="K37"/>
  <c r="K39"/>
  <c r="M32"/>
  <c r="I35"/>
  <c r="L36"/>
  <c r="I37"/>
  <c r="L38"/>
  <c r="I39"/>
  <c r="L40"/>
  <c r="I32"/>
  <c r="M35"/>
  <c r="K36"/>
  <c r="M37"/>
  <c r="K38"/>
  <c r="M39"/>
  <c r="K40"/>
  <c r="A8"/>
  <c r="C9" s="1"/>
  <c r="J13"/>
  <c r="J14"/>
  <c r="J15"/>
  <c r="J16"/>
  <c r="J17"/>
  <c r="J18"/>
  <c r="J19"/>
  <c r="J20"/>
  <c r="J21"/>
  <c r="J22"/>
  <c r="J23"/>
  <c r="J24"/>
  <c r="J25"/>
  <c r="J26"/>
  <c r="J32"/>
  <c r="K33"/>
  <c r="L34"/>
  <c r="J54"/>
  <c r="J55"/>
  <c r="J56"/>
  <c r="J57"/>
  <c r="J58"/>
  <c r="J59"/>
  <c r="J60"/>
  <c r="J61"/>
  <c r="J81"/>
  <c r="J82"/>
  <c r="J83"/>
  <c r="J84"/>
  <c r="J85"/>
  <c r="J86"/>
  <c r="J87"/>
  <c r="J88"/>
  <c r="J89"/>
  <c r="J90"/>
  <c r="J91"/>
  <c r="J92"/>
  <c r="J93"/>
  <c r="L99"/>
  <c r="L100"/>
  <c r="L101"/>
  <c r="L102"/>
  <c r="L103"/>
  <c r="L104"/>
  <c r="L105"/>
  <c r="L106"/>
  <c r="L107"/>
  <c r="L108"/>
  <c r="L109"/>
  <c r="L110"/>
  <c r="J116"/>
  <c r="J117"/>
  <c r="J118"/>
  <c r="J119"/>
  <c r="J120"/>
  <c r="J121"/>
  <c r="J122"/>
  <c r="J123"/>
  <c r="J124"/>
  <c r="J125"/>
  <c r="J126"/>
  <c r="J127"/>
  <c r="L133"/>
  <c r="L134"/>
  <c r="L135"/>
  <c r="L136"/>
  <c r="L137"/>
  <c r="L138"/>
  <c r="L139"/>
  <c r="L140"/>
  <c r="L141"/>
  <c r="L142"/>
  <c r="L143"/>
  <c r="L144"/>
  <c r="J150"/>
  <c r="J151"/>
  <c r="J152"/>
  <c r="J153"/>
  <c r="J154"/>
  <c r="J155"/>
  <c r="J156"/>
  <c r="J157"/>
  <c r="J158"/>
  <c r="J159"/>
  <c r="J160"/>
  <c r="J161"/>
  <c r="L167"/>
  <c r="L168"/>
  <c r="L169"/>
  <c r="L170"/>
  <c r="L171"/>
  <c r="L172"/>
  <c r="L173"/>
  <c r="L174"/>
  <c r="L175"/>
  <c r="L176"/>
  <c r="L177"/>
  <c r="L178"/>
  <c r="J184"/>
  <c r="J185"/>
  <c r="J186"/>
  <c r="J187"/>
  <c r="J188"/>
  <c r="J189"/>
  <c r="J190"/>
  <c r="J191"/>
  <c r="J192"/>
  <c r="J193"/>
  <c r="J194"/>
  <c r="J195"/>
  <c r="L208"/>
  <c r="L209"/>
  <c r="L210"/>
  <c r="L211"/>
  <c r="L212"/>
  <c r="K34"/>
  <c r="L32"/>
  <c r="I33"/>
  <c r="J34"/>
  <c r="J35"/>
  <c r="J36"/>
  <c r="J37"/>
  <c r="J38"/>
  <c r="J39"/>
  <c r="J40"/>
  <c r="J41"/>
  <c r="J42"/>
  <c r="J43"/>
  <c r="J44"/>
  <c r="J45"/>
  <c r="R45" s="1"/>
  <c r="J46"/>
  <c r="J47"/>
  <c r="J48"/>
  <c r="L48" s="1"/>
  <c r="J67"/>
  <c r="J68"/>
  <c r="J69"/>
  <c r="J70"/>
  <c r="L70" s="1"/>
  <c r="J21" i="1" s="1"/>
  <c r="J71" i="3"/>
  <c r="J72"/>
  <c r="J73"/>
  <c r="J74"/>
  <c r="L74" s="1"/>
  <c r="J75"/>
  <c r="J99"/>
  <c r="J100"/>
  <c r="J101"/>
  <c r="J102"/>
  <c r="J103"/>
  <c r="J104"/>
  <c r="J105"/>
  <c r="J106"/>
  <c r="J107"/>
  <c r="J108"/>
  <c r="J109"/>
  <c r="J110"/>
  <c r="J133"/>
  <c r="J134"/>
  <c r="J135"/>
  <c r="J136"/>
  <c r="J137"/>
  <c r="J138"/>
  <c r="J139"/>
  <c r="J140"/>
  <c r="J141"/>
  <c r="J142"/>
  <c r="J143"/>
  <c r="J144"/>
  <c r="J167"/>
  <c r="J168"/>
  <c r="J169"/>
  <c r="J170"/>
  <c r="J171"/>
  <c r="J172"/>
  <c r="J173"/>
  <c r="J174"/>
  <c r="J175"/>
  <c r="J176"/>
  <c r="J177"/>
  <c r="J178"/>
  <c r="J201"/>
  <c r="J202"/>
  <c r="J203"/>
  <c r="J204"/>
  <c r="J205"/>
  <c r="J206"/>
  <c r="J207"/>
  <c r="J208"/>
  <c r="J209"/>
  <c r="J210"/>
  <c r="J211"/>
  <c r="J212"/>
  <c r="I34"/>
  <c r="M75" l="1"/>
  <c r="I75"/>
  <c r="K75"/>
  <c r="M71"/>
  <c r="I71"/>
  <c r="K71"/>
  <c r="M67"/>
  <c r="K48" i="1" s="1"/>
  <c r="I67" i="3"/>
  <c r="K67"/>
  <c r="I48" i="1" s="1"/>
  <c r="M45" i="3"/>
  <c r="K49" i="1" s="1"/>
  <c r="I45" i="3"/>
  <c r="K45"/>
  <c r="I49" i="1" s="1"/>
  <c r="L45" i="3"/>
  <c r="J49" i="1" s="1"/>
  <c r="M41" i="3"/>
  <c r="I41"/>
  <c r="K41"/>
  <c r="L41"/>
  <c r="K83"/>
  <c r="L83"/>
  <c r="M83"/>
  <c r="I83"/>
  <c r="K61"/>
  <c r="I37" i="1" s="1"/>
  <c r="L61" i="3"/>
  <c r="J37" i="1" s="1"/>
  <c r="M61" i="3"/>
  <c r="K37" i="1" s="1"/>
  <c r="I61" i="3"/>
  <c r="K57"/>
  <c r="L57"/>
  <c r="M57"/>
  <c r="I57"/>
  <c r="M72"/>
  <c r="I72"/>
  <c r="K72"/>
  <c r="M68"/>
  <c r="I68"/>
  <c r="K68"/>
  <c r="M46"/>
  <c r="I46"/>
  <c r="K46"/>
  <c r="M42"/>
  <c r="I42"/>
  <c r="K42"/>
  <c r="L42"/>
  <c r="K58"/>
  <c r="L58"/>
  <c r="M58"/>
  <c r="I58"/>
  <c r="K54"/>
  <c r="I7" i="1" s="1"/>
  <c r="L54" i="3"/>
  <c r="J7" i="1" s="1"/>
  <c r="M54" i="3"/>
  <c r="K7" i="1" s="1"/>
  <c r="I54" i="3"/>
  <c r="L75"/>
  <c r="L71"/>
  <c r="L67"/>
  <c r="J48" i="1" s="1"/>
  <c r="M73" i="3"/>
  <c r="I73"/>
  <c r="K73"/>
  <c r="M69"/>
  <c r="I69"/>
  <c r="K69"/>
  <c r="M47"/>
  <c r="K46" i="1" s="1"/>
  <c r="I47" i="3"/>
  <c r="K47"/>
  <c r="I46" i="1" s="1"/>
  <c r="M43" i="3"/>
  <c r="I43"/>
  <c r="K43"/>
  <c r="L43"/>
  <c r="K85"/>
  <c r="L85"/>
  <c r="M85"/>
  <c r="I85"/>
  <c r="K81"/>
  <c r="I26" i="1" s="1"/>
  <c r="L81" i="3"/>
  <c r="J26" i="1" s="1"/>
  <c r="M81" i="3"/>
  <c r="K26" i="1" s="1"/>
  <c r="I81" i="3"/>
  <c r="K59"/>
  <c r="L59"/>
  <c r="M59"/>
  <c r="I59"/>
  <c r="K55"/>
  <c r="I45" i="1" s="1"/>
  <c r="L55" i="3"/>
  <c r="J45" i="1" s="1"/>
  <c r="M55" i="3"/>
  <c r="K45" i="1" s="1"/>
  <c r="I55" i="3"/>
  <c r="L72"/>
  <c r="L68"/>
  <c r="L46"/>
  <c r="M74"/>
  <c r="I74"/>
  <c r="K74"/>
  <c r="M70"/>
  <c r="K21" i="1" s="1"/>
  <c r="I70" i="3"/>
  <c r="K70"/>
  <c r="I21" i="1" s="1"/>
  <c r="M48" i="3"/>
  <c r="I48"/>
  <c r="K48"/>
  <c r="M44"/>
  <c r="I44"/>
  <c r="K44"/>
  <c r="L44"/>
  <c r="K60"/>
  <c r="I2" i="1" s="1"/>
  <c r="L60" i="3"/>
  <c r="J2" i="1" s="1"/>
  <c r="M60" i="3"/>
  <c r="K2" i="1" s="1"/>
  <c r="I60" i="3"/>
  <c r="K56"/>
  <c r="L56"/>
  <c r="M56"/>
  <c r="I56"/>
  <c r="L73"/>
  <c r="L69"/>
  <c r="L47"/>
  <c r="J46" i="1" s="1"/>
  <c r="S3" i="3" l="1"/>
  <c r="Q4"/>
  <c r="S5"/>
  <c r="Q3"/>
  <c r="R3"/>
  <c r="Q5"/>
  <c r="R4"/>
  <c r="Q2"/>
  <c r="S2"/>
  <c r="S4"/>
  <c r="R5"/>
  <c r="R2"/>
  <c r="W1001" i="2"/>
  <c r="V1001"/>
  <c r="U1001"/>
  <c r="T1001"/>
  <c r="S1001"/>
  <c r="R1001"/>
  <c r="Q1001"/>
  <c r="P1001"/>
  <c r="O1001"/>
  <c r="W1000"/>
  <c r="V1000"/>
  <c r="U1000"/>
  <c r="T1000"/>
  <c r="S1000"/>
  <c r="Y1000" s="1"/>
  <c r="X1000" s="1"/>
  <c r="R1000"/>
  <c r="Q1000"/>
  <c r="P1000"/>
  <c r="O1000"/>
  <c r="W999"/>
  <c r="V999"/>
  <c r="U999"/>
  <c r="T999"/>
  <c r="S999"/>
  <c r="R999"/>
  <c r="Q999"/>
  <c r="P999"/>
  <c r="O999"/>
  <c r="W998"/>
  <c r="V998"/>
  <c r="U998"/>
  <c r="T998"/>
  <c r="S998"/>
  <c r="Y998" s="1"/>
  <c r="X998" s="1"/>
  <c r="R998"/>
  <c r="Q998"/>
  <c r="P998"/>
  <c r="O998"/>
  <c r="W997"/>
  <c r="V997"/>
  <c r="U997"/>
  <c r="T997"/>
  <c r="S997"/>
  <c r="R997"/>
  <c r="Q997"/>
  <c r="P997"/>
  <c r="O997"/>
  <c r="W996"/>
  <c r="V996"/>
  <c r="U996"/>
  <c r="T996"/>
  <c r="S996"/>
  <c r="Y996" s="1"/>
  <c r="X996" s="1"/>
  <c r="R996"/>
  <c r="Q996"/>
  <c r="P996"/>
  <c r="O996"/>
  <c r="W995"/>
  <c r="V995"/>
  <c r="U995"/>
  <c r="T995"/>
  <c r="S995"/>
  <c r="R995"/>
  <c r="Q995"/>
  <c r="P995"/>
  <c r="O995"/>
  <c r="W994"/>
  <c r="V994"/>
  <c r="U994"/>
  <c r="T994"/>
  <c r="S994"/>
  <c r="Y994" s="1"/>
  <c r="X994" s="1"/>
  <c r="R994"/>
  <c r="Q994"/>
  <c r="P994"/>
  <c r="O994"/>
  <c r="W993"/>
  <c r="V993"/>
  <c r="U993"/>
  <c r="T993"/>
  <c r="S993"/>
  <c r="R993"/>
  <c r="Q993"/>
  <c r="P993"/>
  <c r="O993"/>
  <c r="W992"/>
  <c r="V992"/>
  <c r="U992"/>
  <c r="T992"/>
  <c r="S992"/>
  <c r="Y992" s="1"/>
  <c r="X992" s="1"/>
  <c r="R992"/>
  <c r="Q992"/>
  <c r="P992"/>
  <c r="O992"/>
  <c r="W991"/>
  <c r="V991"/>
  <c r="U991"/>
  <c r="T991"/>
  <c r="S991"/>
  <c r="R991"/>
  <c r="Q991"/>
  <c r="P991"/>
  <c r="O991"/>
  <c r="W990"/>
  <c r="V990"/>
  <c r="U990"/>
  <c r="T990"/>
  <c r="S990"/>
  <c r="Y990" s="1"/>
  <c r="X990" s="1"/>
  <c r="R990"/>
  <c r="Q990"/>
  <c r="P990"/>
  <c r="O990"/>
  <c r="W989"/>
  <c r="V989"/>
  <c r="U989"/>
  <c r="T989"/>
  <c r="S989"/>
  <c r="R989"/>
  <c r="Q989"/>
  <c r="P989"/>
  <c r="O989"/>
  <c r="W988"/>
  <c r="V988"/>
  <c r="U988"/>
  <c r="T988"/>
  <c r="S988"/>
  <c r="Y988" s="1"/>
  <c r="X988" s="1"/>
  <c r="R988"/>
  <c r="Q988"/>
  <c r="P988"/>
  <c r="O988"/>
  <c r="W987"/>
  <c r="V987"/>
  <c r="U987"/>
  <c r="T987"/>
  <c r="S987"/>
  <c r="R987"/>
  <c r="Q987"/>
  <c r="P987"/>
  <c r="O987"/>
  <c r="W986"/>
  <c r="V986"/>
  <c r="U986"/>
  <c r="T986"/>
  <c r="S986"/>
  <c r="Y986" s="1"/>
  <c r="X986" s="1"/>
  <c r="R986"/>
  <c r="Q986"/>
  <c r="P986"/>
  <c r="O986"/>
  <c r="W985"/>
  <c r="V985"/>
  <c r="U985"/>
  <c r="T985"/>
  <c r="S985"/>
  <c r="R985"/>
  <c r="Q985"/>
  <c r="P985"/>
  <c r="O985"/>
  <c r="W984"/>
  <c r="V984"/>
  <c r="U984"/>
  <c r="T984"/>
  <c r="S984"/>
  <c r="Y984" s="1"/>
  <c r="X984" s="1"/>
  <c r="R984"/>
  <c r="Q984"/>
  <c r="P984"/>
  <c r="O984"/>
  <c r="W983"/>
  <c r="V983"/>
  <c r="U983"/>
  <c r="T983"/>
  <c r="S983"/>
  <c r="R983"/>
  <c r="Q983"/>
  <c r="P983"/>
  <c r="O983"/>
  <c r="W982"/>
  <c r="V982"/>
  <c r="U982"/>
  <c r="T982"/>
  <c r="S982"/>
  <c r="Y982" s="1"/>
  <c r="X982" s="1"/>
  <c r="R982"/>
  <c r="Q982"/>
  <c r="P982"/>
  <c r="O982"/>
  <c r="W981"/>
  <c r="V981"/>
  <c r="U981"/>
  <c r="T981"/>
  <c r="S981"/>
  <c r="R981"/>
  <c r="Q981"/>
  <c r="P981"/>
  <c r="O981"/>
  <c r="W980"/>
  <c r="V980"/>
  <c r="U980"/>
  <c r="T980"/>
  <c r="S980"/>
  <c r="Y980" s="1"/>
  <c r="X980" s="1"/>
  <c r="R980"/>
  <c r="Q980"/>
  <c r="P980"/>
  <c r="O980"/>
  <c r="W979"/>
  <c r="V979"/>
  <c r="U979"/>
  <c r="T979"/>
  <c r="S979"/>
  <c r="R979"/>
  <c r="Q979"/>
  <c r="P979"/>
  <c r="O979"/>
  <c r="W978"/>
  <c r="V978"/>
  <c r="U978"/>
  <c r="T978"/>
  <c r="S978"/>
  <c r="Y978" s="1"/>
  <c r="X978" s="1"/>
  <c r="R978"/>
  <c r="Q978"/>
  <c r="P978"/>
  <c r="O978"/>
  <c r="W977"/>
  <c r="V977"/>
  <c r="U977"/>
  <c r="T977"/>
  <c r="S977"/>
  <c r="R977"/>
  <c r="Q977"/>
  <c r="P977"/>
  <c r="O977"/>
  <c r="W976"/>
  <c r="V976"/>
  <c r="U976"/>
  <c r="T976"/>
  <c r="S976"/>
  <c r="Y976" s="1"/>
  <c r="X976" s="1"/>
  <c r="R976"/>
  <c r="Q976"/>
  <c r="P976"/>
  <c r="O976"/>
  <c r="W975"/>
  <c r="V975"/>
  <c r="U975"/>
  <c r="T975"/>
  <c r="S975"/>
  <c r="R975"/>
  <c r="Q975"/>
  <c r="P975"/>
  <c r="O975"/>
  <c r="W974"/>
  <c r="V974"/>
  <c r="U974"/>
  <c r="T974"/>
  <c r="S974"/>
  <c r="Y974" s="1"/>
  <c r="X974" s="1"/>
  <c r="R974"/>
  <c r="Q974"/>
  <c r="P974"/>
  <c r="O974"/>
  <c r="W973"/>
  <c r="V973"/>
  <c r="U973"/>
  <c r="T973"/>
  <c r="S973"/>
  <c r="R973"/>
  <c r="Q973"/>
  <c r="P973"/>
  <c r="O973"/>
  <c r="W972"/>
  <c r="V972"/>
  <c r="U972"/>
  <c r="T972"/>
  <c r="S972"/>
  <c r="Y972" s="1"/>
  <c r="X972" s="1"/>
  <c r="R972"/>
  <c r="Q972"/>
  <c r="P972"/>
  <c r="O972"/>
  <c r="W971"/>
  <c r="V971"/>
  <c r="U971"/>
  <c r="T971"/>
  <c r="S971"/>
  <c r="R971"/>
  <c r="Q971"/>
  <c r="P971"/>
  <c r="O971"/>
  <c r="W970"/>
  <c r="V970"/>
  <c r="U970"/>
  <c r="T970"/>
  <c r="S970"/>
  <c r="Y970" s="1"/>
  <c r="X970" s="1"/>
  <c r="R970"/>
  <c r="Q970"/>
  <c r="P970"/>
  <c r="O970"/>
  <c r="W969"/>
  <c r="V969"/>
  <c r="U969"/>
  <c r="T969"/>
  <c r="S969"/>
  <c r="R969"/>
  <c r="Q969"/>
  <c r="P969"/>
  <c r="O969"/>
  <c r="W968"/>
  <c r="V968"/>
  <c r="U968"/>
  <c r="T968"/>
  <c r="S968"/>
  <c r="Y968" s="1"/>
  <c r="X968" s="1"/>
  <c r="R968"/>
  <c r="Q968"/>
  <c r="P968"/>
  <c r="O968"/>
  <c r="W967"/>
  <c r="V967"/>
  <c r="U967"/>
  <c r="T967"/>
  <c r="S967"/>
  <c r="R967"/>
  <c r="Q967"/>
  <c r="P967"/>
  <c r="O967"/>
  <c r="W966"/>
  <c r="V966"/>
  <c r="U966"/>
  <c r="T966"/>
  <c r="S966"/>
  <c r="Y966" s="1"/>
  <c r="X966" s="1"/>
  <c r="R966"/>
  <c r="Q966"/>
  <c r="P966"/>
  <c r="O966"/>
  <c r="W965"/>
  <c r="V965"/>
  <c r="U965"/>
  <c r="T965"/>
  <c r="S965"/>
  <c r="R965"/>
  <c r="Q965"/>
  <c r="P965"/>
  <c r="O965"/>
  <c r="W964"/>
  <c r="V964"/>
  <c r="U964"/>
  <c r="T964"/>
  <c r="S964"/>
  <c r="Y964" s="1"/>
  <c r="X964" s="1"/>
  <c r="R964"/>
  <c r="Q964"/>
  <c r="P964"/>
  <c r="O964"/>
  <c r="W963"/>
  <c r="V963"/>
  <c r="U963"/>
  <c r="T963"/>
  <c r="S963"/>
  <c r="R963"/>
  <c r="Q963"/>
  <c r="P963"/>
  <c r="O963"/>
  <c r="W962"/>
  <c r="V962"/>
  <c r="U962"/>
  <c r="T962"/>
  <c r="S962"/>
  <c r="Y962" s="1"/>
  <c r="X962" s="1"/>
  <c r="R962"/>
  <c r="Q962"/>
  <c r="P962"/>
  <c r="O962"/>
  <c r="W961"/>
  <c r="V961"/>
  <c r="U961"/>
  <c r="T961"/>
  <c r="S961"/>
  <c r="R961"/>
  <c r="Q961"/>
  <c r="P961"/>
  <c r="O961"/>
  <c r="W960"/>
  <c r="V960"/>
  <c r="U960"/>
  <c r="T960"/>
  <c r="S960"/>
  <c r="Y960" s="1"/>
  <c r="X960" s="1"/>
  <c r="R960"/>
  <c r="Q960"/>
  <c r="P960"/>
  <c r="O960"/>
  <c r="W959"/>
  <c r="V959"/>
  <c r="U959"/>
  <c r="T959"/>
  <c r="S959"/>
  <c r="R959"/>
  <c r="Q959"/>
  <c r="P959"/>
  <c r="O959"/>
  <c r="W958"/>
  <c r="V958"/>
  <c r="U958"/>
  <c r="T958"/>
  <c r="S958"/>
  <c r="Y958" s="1"/>
  <c r="X958" s="1"/>
  <c r="R958"/>
  <c r="Q958"/>
  <c r="P958"/>
  <c r="O958"/>
  <c r="W957"/>
  <c r="V957"/>
  <c r="U957"/>
  <c r="T957"/>
  <c r="S957"/>
  <c r="R957"/>
  <c r="Q957"/>
  <c r="P957"/>
  <c r="O957"/>
  <c r="W956"/>
  <c r="V956"/>
  <c r="U956"/>
  <c r="T956"/>
  <c r="S956"/>
  <c r="Y956" s="1"/>
  <c r="X956" s="1"/>
  <c r="R956"/>
  <c r="Q956"/>
  <c r="P956"/>
  <c r="O956"/>
  <c r="W955"/>
  <c r="V955"/>
  <c r="U955"/>
  <c r="T955"/>
  <c r="S955"/>
  <c r="R955"/>
  <c r="Q955"/>
  <c r="P955"/>
  <c r="O955"/>
  <c r="W954"/>
  <c r="V954"/>
  <c r="U954"/>
  <c r="T954"/>
  <c r="S954"/>
  <c r="Y954" s="1"/>
  <c r="X954" s="1"/>
  <c r="R954"/>
  <c r="Q954"/>
  <c r="P954"/>
  <c r="O954"/>
  <c r="W953"/>
  <c r="V953"/>
  <c r="U953"/>
  <c r="T953"/>
  <c r="S953"/>
  <c r="R953"/>
  <c r="Q953"/>
  <c r="P953"/>
  <c r="O953"/>
  <c r="W952"/>
  <c r="V952"/>
  <c r="U952"/>
  <c r="T952"/>
  <c r="S952"/>
  <c r="Y952" s="1"/>
  <c r="X952" s="1"/>
  <c r="R952"/>
  <c r="Q952"/>
  <c r="P952"/>
  <c r="O952"/>
  <c r="W951"/>
  <c r="V951"/>
  <c r="U951"/>
  <c r="T951"/>
  <c r="S951"/>
  <c r="R951"/>
  <c r="Q951"/>
  <c r="P951"/>
  <c r="O951"/>
  <c r="W950"/>
  <c r="V950"/>
  <c r="U950"/>
  <c r="T950"/>
  <c r="S950"/>
  <c r="Y950" s="1"/>
  <c r="X950" s="1"/>
  <c r="R950"/>
  <c r="Q950"/>
  <c r="P950"/>
  <c r="O950"/>
  <c r="W949"/>
  <c r="V949"/>
  <c r="U949"/>
  <c r="T949"/>
  <c r="S949"/>
  <c r="R949"/>
  <c r="Q949"/>
  <c r="P949"/>
  <c r="O949"/>
  <c r="W948"/>
  <c r="V948"/>
  <c r="U948"/>
  <c r="T948"/>
  <c r="S948"/>
  <c r="Y948" s="1"/>
  <c r="X948" s="1"/>
  <c r="R948"/>
  <c r="Q948"/>
  <c r="P948"/>
  <c r="O948"/>
  <c r="W947"/>
  <c r="V947"/>
  <c r="U947"/>
  <c r="T947"/>
  <c r="S947"/>
  <c r="R947"/>
  <c r="Q947"/>
  <c r="P947"/>
  <c r="O947"/>
  <c r="W946"/>
  <c r="V946"/>
  <c r="U946"/>
  <c r="T946"/>
  <c r="S946"/>
  <c r="Y946" s="1"/>
  <c r="X946" s="1"/>
  <c r="R946"/>
  <c r="Q946"/>
  <c r="P946"/>
  <c r="O946"/>
  <c r="W945"/>
  <c r="V945"/>
  <c r="U945"/>
  <c r="T945"/>
  <c r="S945"/>
  <c r="R945"/>
  <c r="Q945"/>
  <c r="P945"/>
  <c r="O945"/>
  <c r="W944"/>
  <c r="V944"/>
  <c r="U944"/>
  <c r="T944"/>
  <c r="S944"/>
  <c r="Y944" s="1"/>
  <c r="X944" s="1"/>
  <c r="R944"/>
  <c r="Q944"/>
  <c r="P944"/>
  <c r="O944"/>
  <c r="W943"/>
  <c r="V943"/>
  <c r="U943"/>
  <c r="T943"/>
  <c r="S943"/>
  <c r="R943"/>
  <c r="Q943"/>
  <c r="P943"/>
  <c r="O943"/>
  <c r="W942"/>
  <c r="V942"/>
  <c r="U942"/>
  <c r="T942"/>
  <c r="S942"/>
  <c r="Y942" s="1"/>
  <c r="X942" s="1"/>
  <c r="R942"/>
  <c r="Q942"/>
  <c r="P942"/>
  <c r="O942"/>
  <c r="W941"/>
  <c r="V941"/>
  <c r="U941"/>
  <c r="T941"/>
  <c r="S941"/>
  <c r="R941"/>
  <c r="Q941"/>
  <c r="P941"/>
  <c r="O941"/>
  <c r="W940"/>
  <c r="V940"/>
  <c r="U940"/>
  <c r="T940"/>
  <c r="S940"/>
  <c r="Y940" s="1"/>
  <c r="X940" s="1"/>
  <c r="R940"/>
  <c r="Q940"/>
  <c r="P940"/>
  <c r="O940"/>
  <c r="W939"/>
  <c r="V939"/>
  <c r="U939"/>
  <c r="T939"/>
  <c r="S939"/>
  <c r="R939"/>
  <c r="Q939"/>
  <c r="P939"/>
  <c r="O939"/>
  <c r="W938"/>
  <c r="V938"/>
  <c r="U938"/>
  <c r="T938"/>
  <c r="S938"/>
  <c r="Y938" s="1"/>
  <c r="X938" s="1"/>
  <c r="R938"/>
  <c r="Q938"/>
  <c r="P938"/>
  <c r="O938"/>
  <c r="W937"/>
  <c r="V937"/>
  <c r="U937"/>
  <c r="T937"/>
  <c r="S937"/>
  <c r="R937"/>
  <c r="Q937"/>
  <c r="P937"/>
  <c r="O937"/>
  <c r="W936"/>
  <c r="V936"/>
  <c r="U936"/>
  <c r="T936"/>
  <c r="S936"/>
  <c r="Y936" s="1"/>
  <c r="X936" s="1"/>
  <c r="R936"/>
  <c r="Q936"/>
  <c r="P936"/>
  <c r="O936"/>
  <c r="W935"/>
  <c r="V935"/>
  <c r="U935"/>
  <c r="T935"/>
  <c r="S935"/>
  <c r="R935"/>
  <c r="Q935"/>
  <c r="P935"/>
  <c r="O935"/>
  <c r="W934"/>
  <c r="V934"/>
  <c r="U934"/>
  <c r="T934"/>
  <c r="S934"/>
  <c r="Y934" s="1"/>
  <c r="X934" s="1"/>
  <c r="R934"/>
  <c r="Q934"/>
  <c r="P934"/>
  <c r="O934"/>
  <c r="W933"/>
  <c r="V933"/>
  <c r="U933"/>
  <c r="T933"/>
  <c r="S933"/>
  <c r="R933"/>
  <c r="Q933"/>
  <c r="P933"/>
  <c r="O933"/>
  <c r="W932"/>
  <c r="V932"/>
  <c r="U932"/>
  <c r="T932"/>
  <c r="S932"/>
  <c r="Y932" s="1"/>
  <c r="X932" s="1"/>
  <c r="R932"/>
  <c r="Q932"/>
  <c r="P932"/>
  <c r="O932"/>
  <c r="W931"/>
  <c r="V931"/>
  <c r="U931"/>
  <c r="T931"/>
  <c r="S931"/>
  <c r="R931"/>
  <c r="Q931"/>
  <c r="P931"/>
  <c r="O931"/>
  <c r="W930"/>
  <c r="V930"/>
  <c r="U930"/>
  <c r="T930"/>
  <c r="S930"/>
  <c r="Y930" s="1"/>
  <c r="X930" s="1"/>
  <c r="R930"/>
  <c r="Q930"/>
  <c r="P930"/>
  <c r="O930"/>
  <c r="W929"/>
  <c r="V929"/>
  <c r="U929"/>
  <c r="T929"/>
  <c r="S929"/>
  <c r="R929"/>
  <c r="Q929"/>
  <c r="P929"/>
  <c r="O929"/>
  <c r="W928"/>
  <c r="V928"/>
  <c r="U928"/>
  <c r="T928"/>
  <c r="S928"/>
  <c r="Y928" s="1"/>
  <c r="X928" s="1"/>
  <c r="R928"/>
  <c r="Q928"/>
  <c r="P928"/>
  <c r="O928"/>
  <c r="W927"/>
  <c r="V927"/>
  <c r="U927"/>
  <c r="T927"/>
  <c r="S927"/>
  <c r="R927"/>
  <c r="Q927"/>
  <c r="P927"/>
  <c r="O927"/>
  <c r="W926"/>
  <c r="V926"/>
  <c r="U926"/>
  <c r="T926"/>
  <c r="S926"/>
  <c r="Y926" s="1"/>
  <c r="X926" s="1"/>
  <c r="R926"/>
  <c r="Q926"/>
  <c r="P926"/>
  <c r="O926"/>
  <c r="W925"/>
  <c r="V925"/>
  <c r="U925"/>
  <c r="T925"/>
  <c r="S925"/>
  <c r="R925"/>
  <c r="Q925"/>
  <c r="P925"/>
  <c r="O925"/>
  <c r="W924"/>
  <c r="V924"/>
  <c r="U924"/>
  <c r="T924"/>
  <c r="S924"/>
  <c r="Y924" s="1"/>
  <c r="X924" s="1"/>
  <c r="R924"/>
  <c r="Q924"/>
  <c r="P924"/>
  <c r="O924"/>
  <c r="W923"/>
  <c r="V923"/>
  <c r="U923"/>
  <c r="T923"/>
  <c r="S923"/>
  <c r="R923"/>
  <c r="Q923"/>
  <c r="P923"/>
  <c r="O923"/>
  <c r="W922"/>
  <c r="V922"/>
  <c r="U922"/>
  <c r="T922"/>
  <c r="S922"/>
  <c r="Y922" s="1"/>
  <c r="X922" s="1"/>
  <c r="R922"/>
  <c r="Q922"/>
  <c r="P922"/>
  <c r="O922"/>
  <c r="W921"/>
  <c r="V921"/>
  <c r="U921"/>
  <c r="T921"/>
  <c r="S921"/>
  <c r="R921"/>
  <c r="Q921"/>
  <c r="P921"/>
  <c r="O921"/>
  <c r="W920"/>
  <c r="V920"/>
  <c r="U920"/>
  <c r="T920"/>
  <c r="S920"/>
  <c r="Y920" s="1"/>
  <c r="X920" s="1"/>
  <c r="R920"/>
  <c r="Q920"/>
  <c r="P920"/>
  <c r="O920"/>
  <c r="W919"/>
  <c r="V919"/>
  <c r="U919"/>
  <c r="T919"/>
  <c r="S919"/>
  <c r="R919"/>
  <c r="Q919"/>
  <c r="P919"/>
  <c r="O919"/>
  <c r="W918"/>
  <c r="V918"/>
  <c r="U918"/>
  <c r="T918"/>
  <c r="S918"/>
  <c r="Y918" s="1"/>
  <c r="X918" s="1"/>
  <c r="R918"/>
  <c r="Q918"/>
  <c r="P918"/>
  <c r="O918"/>
  <c r="W917"/>
  <c r="V917"/>
  <c r="U917"/>
  <c r="T917"/>
  <c r="S917"/>
  <c r="R917"/>
  <c r="Q917"/>
  <c r="P917"/>
  <c r="O917"/>
  <c r="W916"/>
  <c r="V916"/>
  <c r="U916"/>
  <c r="T916"/>
  <c r="S916"/>
  <c r="Y916" s="1"/>
  <c r="X916" s="1"/>
  <c r="R916"/>
  <c r="Q916"/>
  <c r="P916"/>
  <c r="O916"/>
  <c r="W915"/>
  <c r="V915"/>
  <c r="U915"/>
  <c r="T915"/>
  <c r="S915"/>
  <c r="R915"/>
  <c r="Q915"/>
  <c r="P915"/>
  <c r="O915"/>
  <c r="W914"/>
  <c r="V914"/>
  <c r="U914"/>
  <c r="T914"/>
  <c r="S914"/>
  <c r="Y914" s="1"/>
  <c r="X914" s="1"/>
  <c r="R914"/>
  <c r="Q914"/>
  <c r="P914"/>
  <c r="O914"/>
  <c r="W913"/>
  <c r="V913"/>
  <c r="U913"/>
  <c r="T913"/>
  <c r="S913"/>
  <c r="R913"/>
  <c r="Q913"/>
  <c r="P913"/>
  <c r="O913"/>
  <c r="W912"/>
  <c r="V912"/>
  <c r="U912"/>
  <c r="T912"/>
  <c r="S912"/>
  <c r="Y912" s="1"/>
  <c r="X912" s="1"/>
  <c r="R912"/>
  <c r="Q912"/>
  <c r="P912"/>
  <c r="O912"/>
  <c r="W911"/>
  <c r="V911"/>
  <c r="U911"/>
  <c r="T911"/>
  <c r="S911"/>
  <c r="R911"/>
  <c r="Q911"/>
  <c r="P911"/>
  <c r="O911"/>
  <c r="W910"/>
  <c r="V910"/>
  <c r="U910"/>
  <c r="T910"/>
  <c r="S910"/>
  <c r="Y910" s="1"/>
  <c r="X910" s="1"/>
  <c r="R910"/>
  <c r="Q910"/>
  <c r="P910"/>
  <c r="O910"/>
  <c r="W909"/>
  <c r="V909"/>
  <c r="U909"/>
  <c r="T909"/>
  <c r="S909"/>
  <c r="R909"/>
  <c r="Q909"/>
  <c r="P909"/>
  <c r="O909"/>
  <c r="W908"/>
  <c r="V908"/>
  <c r="U908"/>
  <c r="T908"/>
  <c r="S908"/>
  <c r="Y908" s="1"/>
  <c r="X908" s="1"/>
  <c r="R908"/>
  <c r="Q908"/>
  <c r="P908"/>
  <c r="O908"/>
  <c r="W907"/>
  <c r="V907"/>
  <c r="U907"/>
  <c r="T907"/>
  <c r="S907"/>
  <c r="R907"/>
  <c r="Q907"/>
  <c r="P907"/>
  <c r="O907"/>
  <c r="W906"/>
  <c r="V906"/>
  <c r="U906"/>
  <c r="T906"/>
  <c r="S906"/>
  <c r="Y906" s="1"/>
  <c r="X906" s="1"/>
  <c r="R906"/>
  <c r="Q906"/>
  <c r="P906"/>
  <c r="O906"/>
  <c r="W905"/>
  <c r="V905"/>
  <c r="U905"/>
  <c r="T905"/>
  <c r="S905"/>
  <c r="R905"/>
  <c r="Q905"/>
  <c r="P905"/>
  <c r="O905"/>
  <c r="Y904"/>
  <c r="X904" s="1"/>
  <c r="W904"/>
  <c r="V904"/>
  <c r="U904"/>
  <c r="T904"/>
  <c r="S904"/>
  <c r="R904"/>
  <c r="Q904"/>
  <c r="P904"/>
  <c r="O904"/>
  <c r="W903"/>
  <c r="V903"/>
  <c r="U903"/>
  <c r="T903"/>
  <c r="S903"/>
  <c r="R903"/>
  <c r="Q903"/>
  <c r="P903"/>
  <c r="O903"/>
  <c r="W902"/>
  <c r="V902"/>
  <c r="U902"/>
  <c r="T902"/>
  <c r="S902"/>
  <c r="Y902" s="1"/>
  <c r="X902" s="1"/>
  <c r="R902"/>
  <c r="Q902"/>
  <c r="P902"/>
  <c r="O902"/>
  <c r="W901"/>
  <c r="V901"/>
  <c r="U901"/>
  <c r="T901"/>
  <c r="S901"/>
  <c r="Y901" s="1"/>
  <c r="X901" s="1"/>
  <c r="R901"/>
  <c r="Q901"/>
  <c r="P901"/>
  <c r="O901"/>
  <c r="W900"/>
  <c r="V900"/>
  <c r="U900"/>
  <c r="T900"/>
  <c r="S900"/>
  <c r="R900"/>
  <c r="Q900"/>
  <c r="P900"/>
  <c r="O900"/>
  <c r="W899"/>
  <c r="V899"/>
  <c r="U899"/>
  <c r="T899"/>
  <c r="S899"/>
  <c r="Y899" s="1"/>
  <c r="X899" s="1"/>
  <c r="R899"/>
  <c r="Q899"/>
  <c r="P899"/>
  <c r="O899"/>
  <c r="W898"/>
  <c r="V898"/>
  <c r="U898"/>
  <c r="T898"/>
  <c r="S898"/>
  <c r="R898"/>
  <c r="Q898"/>
  <c r="P898"/>
  <c r="O898"/>
  <c r="W897"/>
  <c r="V897"/>
  <c r="U897"/>
  <c r="T897"/>
  <c r="S897"/>
  <c r="Y897" s="1"/>
  <c r="X897" s="1"/>
  <c r="R897"/>
  <c r="Q897"/>
  <c r="P897"/>
  <c r="O897"/>
  <c r="W896"/>
  <c r="V896"/>
  <c r="U896"/>
  <c r="T896"/>
  <c r="S896"/>
  <c r="R896"/>
  <c r="Q896"/>
  <c r="P896"/>
  <c r="O896"/>
  <c r="W895"/>
  <c r="V895"/>
  <c r="U895"/>
  <c r="T895"/>
  <c r="S895"/>
  <c r="Y895" s="1"/>
  <c r="X895" s="1"/>
  <c r="R895"/>
  <c r="Q895"/>
  <c r="P895"/>
  <c r="O895"/>
  <c r="W894"/>
  <c r="V894"/>
  <c r="U894"/>
  <c r="T894"/>
  <c r="S894"/>
  <c r="R894"/>
  <c r="Q894"/>
  <c r="P894"/>
  <c r="O894"/>
  <c r="W893"/>
  <c r="V893"/>
  <c r="U893"/>
  <c r="T893"/>
  <c r="S893"/>
  <c r="Y893" s="1"/>
  <c r="X893" s="1"/>
  <c r="R893"/>
  <c r="Q893"/>
  <c r="P893"/>
  <c r="O893"/>
  <c r="W892"/>
  <c r="V892"/>
  <c r="U892"/>
  <c r="T892"/>
  <c r="S892"/>
  <c r="R892"/>
  <c r="Q892"/>
  <c r="P892"/>
  <c r="O892"/>
  <c r="W891"/>
  <c r="V891"/>
  <c r="U891"/>
  <c r="T891"/>
  <c r="S891"/>
  <c r="Y891" s="1"/>
  <c r="X891" s="1"/>
  <c r="R891"/>
  <c r="Q891"/>
  <c r="P891"/>
  <c r="O891"/>
  <c r="W890"/>
  <c r="V890"/>
  <c r="U890"/>
  <c r="T890"/>
  <c r="S890"/>
  <c r="R890"/>
  <c r="Q890"/>
  <c r="P890"/>
  <c r="O890"/>
  <c r="W889"/>
  <c r="V889"/>
  <c r="U889"/>
  <c r="T889"/>
  <c r="S889"/>
  <c r="Y889" s="1"/>
  <c r="X889" s="1"/>
  <c r="R889"/>
  <c r="Q889"/>
  <c r="P889"/>
  <c r="O889"/>
  <c r="W888"/>
  <c r="V888"/>
  <c r="U888"/>
  <c r="T888"/>
  <c r="S888"/>
  <c r="R888"/>
  <c r="Q888"/>
  <c r="P888"/>
  <c r="O888"/>
  <c r="W887"/>
  <c r="V887"/>
  <c r="U887"/>
  <c r="T887"/>
  <c r="S887"/>
  <c r="Y887" s="1"/>
  <c r="X887" s="1"/>
  <c r="R887"/>
  <c r="Q887"/>
  <c r="P887"/>
  <c r="O887"/>
  <c r="W886"/>
  <c r="V886"/>
  <c r="U886"/>
  <c r="T886"/>
  <c r="S886"/>
  <c r="R886"/>
  <c r="Q886"/>
  <c r="P886"/>
  <c r="O886"/>
  <c r="W885"/>
  <c r="V885"/>
  <c r="U885"/>
  <c r="T885"/>
  <c r="S885"/>
  <c r="Y885" s="1"/>
  <c r="X885" s="1"/>
  <c r="R885"/>
  <c r="Q885"/>
  <c r="P885"/>
  <c r="O885"/>
  <c r="W884"/>
  <c r="V884"/>
  <c r="U884"/>
  <c r="T884"/>
  <c r="S884"/>
  <c r="R884"/>
  <c r="Q884"/>
  <c r="P884"/>
  <c r="O884"/>
  <c r="W883"/>
  <c r="V883"/>
  <c r="U883"/>
  <c r="T883"/>
  <c r="S883"/>
  <c r="Y883" s="1"/>
  <c r="X883" s="1"/>
  <c r="R883"/>
  <c r="Q883"/>
  <c r="P883"/>
  <c r="O883"/>
  <c r="W882"/>
  <c r="V882"/>
  <c r="U882"/>
  <c r="T882"/>
  <c r="S882"/>
  <c r="R882"/>
  <c r="Q882"/>
  <c r="P882"/>
  <c r="O882"/>
  <c r="W881"/>
  <c r="V881"/>
  <c r="U881"/>
  <c r="T881"/>
  <c r="S881"/>
  <c r="Y881" s="1"/>
  <c r="X881" s="1"/>
  <c r="R881"/>
  <c r="Q881"/>
  <c r="P881"/>
  <c r="O881"/>
  <c r="W880"/>
  <c r="V880"/>
  <c r="U880"/>
  <c r="T880"/>
  <c r="S880"/>
  <c r="R880"/>
  <c r="Q880"/>
  <c r="P880"/>
  <c r="O880"/>
  <c r="W879"/>
  <c r="V879"/>
  <c r="U879"/>
  <c r="T879"/>
  <c r="S879"/>
  <c r="Y879" s="1"/>
  <c r="X879" s="1"/>
  <c r="R879"/>
  <c r="Q879"/>
  <c r="P879"/>
  <c r="O879"/>
  <c r="W878"/>
  <c r="V878"/>
  <c r="U878"/>
  <c r="T878"/>
  <c r="S878"/>
  <c r="R878"/>
  <c r="Q878"/>
  <c r="P878"/>
  <c r="O878"/>
  <c r="W877"/>
  <c r="V877"/>
  <c r="U877"/>
  <c r="T877"/>
  <c r="S877"/>
  <c r="Y877" s="1"/>
  <c r="X877" s="1"/>
  <c r="R877"/>
  <c r="Q877"/>
  <c r="P877"/>
  <c r="O877"/>
  <c r="W876"/>
  <c r="V876"/>
  <c r="U876"/>
  <c r="T876"/>
  <c r="S876"/>
  <c r="R876"/>
  <c r="Q876"/>
  <c r="P876"/>
  <c r="O876"/>
  <c r="W875"/>
  <c r="V875"/>
  <c r="U875"/>
  <c r="T875"/>
  <c r="S875"/>
  <c r="Y875" s="1"/>
  <c r="X875" s="1"/>
  <c r="R875"/>
  <c r="Q875"/>
  <c r="P875"/>
  <c r="O875"/>
  <c r="W874"/>
  <c r="V874"/>
  <c r="U874"/>
  <c r="T874"/>
  <c r="S874"/>
  <c r="R874"/>
  <c r="Q874"/>
  <c r="P874"/>
  <c r="O874"/>
  <c r="W873"/>
  <c r="V873"/>
  <c r="U873"/>
  <c r="T873"/>
  <c r="S873"/>
  <c r="Y873" s="1"/>
  <c r="X873" s="1"/>
  <c r="R873"/>
  <c r="Q873"/>
  <c r="P873"/>
  <c r="O873"/>
  <c r="W872"/>
  <c r="V872"/>
  <c r="U872"/>
  <c r="T872"/>
  <c r="S872"/>
  <c r="R872"/>
  <c r="Q872"/>
  <c r="P872"/>
  <c r="O872"/>
  <c r="W871"/>
  <c r="V871"/>
  <c r="U871"/>
  <c r="T871"/>
  <c r="S871"/>
  <c r="Y871" s="1"/>
  <c r="X871" s="1"/>
  <c r="R871"/>
  <c r="Q871"/>
  <c r="P871"/>
  <c r="O871"/>
  <c r="W870"/>
  <c r="V870"/>
  <c r="U870"/>
  <c r="T870"/>
  <c r="S870"/>
  <c r="R870"/>
  <c r="Q870"/>
  <c r="P870"/>
  <c r="O870"/>
  <c r="W869"/>
  <c r="V869"/>
  <c r="U869"/>
  <c r="T869"/>
  <c r="S869"/>
  <c r="Y869" s="1"/>
  <c r="X869" s="1"/>
  <c r="R869"/>
  <c r="Q869"/>
  <c r="P869"/>
  <c r="O869"/>
  <c r="W868"/>
  <c r="V868"/>
  <c r="U868"/>
  <c r="T868"/>
  <c r="S868"/>
  <c r="R868"/>
  <c r="Q868"/>
  <c r="P868"/>
  <c r="O868"/>
  <c r="W867"/>
  <c r="V867"/>
  <c r="U867"/>
  <c r="T867"/>
  <c r="S867"/>
  <c r="Y867" s="1"/>
  <c r="X867" s="1"/>
  <c r="R867"/>
  <c r="Q867"/>
  <c r="P867"/>
  <c r="O867"/>
  <c r="W866"/>
  <c r="V866"/>
  <c r="U866"/>
  <c r="T866"/>
  <c r="S866"/>
  <c r="R866"/>
  <c r="Q866"/>
  <c r="P866"/>
  <c r="O866"/>
  <c r="W865"/>
  <c r="V865"/>
  <c r="U865"/>
  <c r="T865"/>
  <c r="S865"/>
  <c r="Y865" s="1"/>
  <c r="X865" s="1"/>
  <c r="R865"/>
  <c r="Q865"/>
  <c r="P865"/>
  <c r="O865"/>
  <c r="W864"/>
  <c r="V864"/>
  <c r="U864"/>
  <c r="T864"/>
  <c r="S864"/>
  <c r="R864"/>
  <c r="Q864"/>
  <c r="P864"/>
  <c r="O864"/>
  <c r="W863"/>
  <c r="V863"/>
  <c r="U863"/>
  <c r="T863"/>
  <c r="S863"/>
  <c r="Y863" s="1"/>
  <c r="X863" s="1"/>
  <c r="R863"/>
  <c r="Q863"/>
  <c r="P863"/>
  <c r="O863"/>
  <c r="W862"/>
  <c r="V862"/>
  <c r="U862"/>
  <c r="T862"/>
  <c r="S862"/>
  <c r="R862"/>
  <c r="Q862"/>
  <c r="P862"/>
  <c r="O862"/>
  <c r="W861"/>
  <c r="V861"/>
  <c r="U861"/>
  <c r="T861"/>
  <c r="S861"/>
  <c r="Y861" s="1"/>
  <c r="X861" s="1"/>
  <c r="R861"/>
  <c r="Q861"/>
  <c r="P861"/>
  <c r="O861"/>
  <c r="W860"/>
  <c r="V860"/>
  <c r="U860"/>
  <c r="T860"/>
  <c r="S860"/>
  <c r="R860"/>
  <c r="Q860"/>
  <c r="P860"/>
  <c r="O860"/>
  <c r="Y859"/>
  <c r="X859" s="1"/>
  <c r="W859"/>
  <c r="V859"/>
  <c r="U859"/>
  <c r="T859"/>
  <c r="S859"/>
  <c r="R859"/>
  <c r="Q859"/>
  <c r="P859"/>
  <c r="O859"/>
  <c r="W858"/>
  <c r="V858"/>
  <c r="U858"/>
  <c r="T858"/>
  <c r="S858"/>
  <c r="R858"/>
  <c r="Q858"/>
  <c r="P858"/>
  <c r="O858"/>
  <c r="W857"/>
  <c r="V857"/>
  <c r="U857"/>
  <c r="T857"/>
  <c r="S857"/>
  <c r="Y857" s="1"/>
  <c r="X857" s="1"/>
  <c r="R857"/>
  <c r="Q857"/>
  <c r="P857"/>
  <c r="O857"/>
  <c r="W856"/>
  <c r="V856"/>
  <c r="U856"/>
  <c r="T856"/>
  <c r="S856"/>
  <c r="R856"/>
  <c r="Q856"/>
  <c r="P856"/>
  <c r="O856"/>
  <c r="W855"/>
  <c r="V855"/>
  <c r="U855"/>
  <c r="T855"/>
  <c r="S855"/>
  <c r="Y855" s="1"/>
  <c r="X855" s="1"/>
  <c r="R855"/>
  <c r="Q855"/>
  <c r="P855"/>
  <c r="O855"/>
  <c r="W854"/>
  <c r="V854"/>
  <c r="U854"/>
  <c r="T854"/>
  <c r="S854"/>
  <c r="R854"/>
  <c r="Q854"/>
  <c r="P854"/>
  <c r="O854"/>
  <c r="W853"/>
  <c r="V853"/>
  <c r="U853"/>
  <c r="T853"/>
  <c r="S853"/>
  <c r="Y853" s="1"/>
  <c r="X853" s="1"/>
  <c r="R853"/>
  <c r="Q853"/>
  <c r="P853"/>
  <c r="O853"/>
  <c r="W852"/>
  <c r="V852"/>
  <c r="U852"/>
  <c r="T852"/>
  <c r="S852"/>
  <c r="R852"/>
  <c r="Q852"/>
  <c r="P852"/>
  <c r="O852"/>
  <c r="W851"/>
  <c r="V851"/>
  <c r="U851"/>
  <c r="T851"/>
  <c r="S851"/>
  <c r="Y851" s="1"/>
  <c r="X851" s="1"/>
  <c r="R851"/>
  <c r="Q851"/>
  <c r="P851"/>
  <c r="O851"/>
  <c r="W850"/>
  <c r="V850"/>
  <c r="U850"/>
  <c r="T850"/>
  <c r="S850"/>
  <c r="R850"/>
  <c r="Q850"/>
  <c r="P850"/>
  <c r="O850"/>
  <c r="W849"/>
  <c r="V849"/>
  <c r="U849"/>
  <c r="T849"/>
  <c r="S849"/>
  <c r="Y849" s="1"/>
  <c r="X849" s="1"/>
  <c r="R849"/>
  <c r="Q849"/>
  <c r="P849"/>
  <c r="O849"/>
  <c r="W848"/>
  <c r="V848"/>
  <c r="U848"/>
  <c r="T848"/>
  <c r="S848"/>
  <c r="R848"/>
  <c r="Q848"/>
  <c r="P848"/>
  <c r="O848"/>
  <c r="W847"/>
  <c r="V847"/>
  <c r="U847"/>
  <c r="T847"/>
  <c r="S847"/>
  <c r="Y847" s="1"/>
  <c r="X847" s="1"/>
  <c r="R847"/>
  <c r="Q847"/>
  <c r="P847"/>
  <c r="O847"/>
  <c r="W846"/>
  <c r="V846"/>
  <c r="U846"/>
  <c r="T846"/>
  <c r="S846"/>
  <c r="R846"/>
  <c r="Q846"/>
  <c r="P846"/>
  <c r="O846"/>
  <c r="W845"/>
  <c r="V845"/>
  <c r="U845"/>
  <c r="T845"/>
  <c r="S845"/>
  <c r="Y845" s="1"/>
  <c r="X845" s="1"/>
  <c r="R845"/>
  <c r="Q845"/>
  <c r="P845"/>
  <c r="O845"/>
  <c r="W844"/>
  <c r="V844"/>
  <c r="U844"/>
  <c r="T844"/>
  <c r="S844"/>
  <c r="R844"/>
  <c r="Q844"/>
  <c r="P844"/>
  <c r="O844"/>
  <c r="W843"/>
  <c r="V843"/>
  <c r="U843"/>
  <c r="T843"/>
  <c r="S843"/>
  <c r="Y843" s="1"/>
  <c r="X843" s="1"/>
  <c r="R843"/>
  <c r="Q843"/>
  <c r="P843"/>
  <c r="O843"/>
  <c r="W842"/>
  <c r="V842"/>
  <c r="U842"/>
  <c r="T842"/>
  <c r="S842"/>
  <c r="R842"/>
  <c r="Q842"/>
  <c r="P842"/>
  <c r="O842"/>
  <c r="W841"/>
  <c r="V841"/>
  <c r="U841"/>
  <c r="T841"/>
  <c r="S841"/>
  <c r="Y841" s="1"/>
  <c r="X841" s="1"/>
  <c r="R841"/>
  <c r="Q841"/>
  <c r="P841"/>
  <c r="O841"/>
  <c r="W840"/>
  <c r="V840"/>
  <c r="U840"/>
  <c r="T840"/>
  <c r="S840"/>
  <c r="R840"/>
  <c r="Q840"/>
  <c r="P840"/>
  <c r="O840"/>
  <c r="W839"/>
  <c r="V839"/>
  <c r="U839"/>
  <c r="T839"/>
  <c r="S839"/>
  <c r="Y839" s="1"/>
  <c r="X839" s="1"/>
  <c r="R839"/>
  <c r="Q839"/>
  <c r="P839"/>
  <c r="O839"/>
  <c r="W838"/>
  <c r="V838"/>
  <c r="U838"/>
  <c r="T838"/>
  <c r="S838"/>
  <c r="R838"/>
  <c r="Q838"/>
  <c r="P838"/>
  <c r="O838"/>
  <c r="W837"/>
  <c r="V837"/>
  <c r="U837"/>
  <c r="T837"/>
  <c r="S837"/>
  <c r="Y837" s="1"/>
  <c r="X837" s="1"/>
  <c r="R837"/>
  <c r="Q837"/>
  <c r="P837"/>
  <c r="O837"/>
  <c r="W836"/>
  <c r="V836"/>
  <c r="U836"/>
  <c r="T836"/>
  <c r="S836"/>
  <c r="R836"/>
  <c r="Q836"/>
  <c r="P836"/>
  <c r="O836"/>
  <c r="W835"/>
  <c r="V835"/>
  <c r="U835"/>
  <c r="T835"/>
  <c r="S835"/>
  <c r="Y835" s="1"/>
  <c r="X835" s="1"/>
  <c r="R835"/>
  <c r="Q835"/>
  <c r="P835"/>
  <c r="O835"/>
  <c r="W834"/>
  <c r="V834"/>
  <c r="U834"/>
  <c r="T834"/>
  <c r="S834"/>
  <c r="R834"/>
  <c r="Q834"/>
  <c r="P834"/>
  <c r="O834"/>
  <c r="W833"/>
  <c r="V833"/>
  <c r="U833"/>
  <c r="T833"/>
  <c r="S833"/>
  <c r="Y833" s="1"/>
  <c r="X833" s="1"/>
  <c r="R833"/>
  <c r="Q833"/>
  <c r="P833"/>
  <c r="O833"/>
  <c r="W832"/>
  <c r="V832"/>
  <c r="U832"/>
  <c r="T832"/>
  <c r="S832"/>
  <c r="R832"/>
  <c r="Q832"/>
  <c r="P832"/>
  <c r="O832"/>
  <c r="W831"/>
  <c r="V831"/>
  <c r="U831"/>
  <c r="T831"/>
  <c r="S831"/>
  <c r="Y831" s="1"/>
  <c r="X831" s="1"/>
  <c r="R831"/>
  <c r="Q831"/>
  <c r="P831"/>
  <c r="O831"/>
  <c r="W830"/>
  <c r="V830"/>
  <c r="U830"/>
  <c r="T830"/>
  <c r="S830"/>
  <c r="R830"/>
  <c r="Q830"/>
  <c r="P830"/>
  <c r="O830"/>
  <c r="W829"/>
  <c r="V829"/>
  <c r="U829"/>
  <c r="T829"/>
  <c r="S829"/>
  <c r="Y829" s="1"/>
  <c r="X829" s="1"/>
  <c r="R829"/>
  <c r="Q829"/>
  <c r="P829"/>
  <c r="O829"/>
  <c r="W828"/>
  <c r="V828"/>
  <c r="U828"/>
  <c r="T828"/>
  <c r="S828"/>
  <c r="R828"/>
  <c r="Q828"/>
  <c r="P828"/>
  <c r="O828"/>
  <c r="W827"/>
  <c r="V827"/>
  <c r="U827"/>
  <c r="T827"/>
  <c r="S827"/>
  <c r="Y827" s="1"/>
  <c r="X827" s="1"/>
  <c r="R827"/>
  <c r="Q827"/>
  <c r="P827"/>
  <c r="O827"/>
  <c r="W826"/>
  <c r="V826"/>
  <c r="U826"/>
  <c r="T826"/>
  <c r="S826"/>
  <c r="R826"/>
  <c r="Q826"/>
  <c r="P826"/>
  <c r="O826"/>
  <c r="W825"/>
  <c r="V825"/>
  <c r="U825"/>
  <c r="T825"/>
  <c r="S825"/>
  <c r="Y825" s="1"/>
  <c r="X825" s="1"/>
  <c r="R825"/>
  <c r="Q825"/>
  <c r="P825"/>
  <c r="O825"/>
  <c r="W824"/>
  <c r="V824"/>
  <c r="U824"/>
  <c r="T824"/>
  <c r="S824"/>
  <c r="R824"/>
  <c r="Q824"/>
  <c r="P824"/>
  <c r="O824"/>
  <c r="W823"/>
  <c r="V823"/>
  <c r="U823"/>
  <c r="T823"/>
  <c r="S823"/>
  <c r="R823"/>
  <c r="Q823"/>
  <c r="P823"/>
  <c r="O823"/>
  <c r="W822"/>
  <c r="V822"/>
  <c r="U822"/>
  <c r="T822"/>
  <c r="S822"/>
  <c r="R822"/>
  <c r="Q822"/>
  <c r="P822"/>
  <c r="O822"/>
  <c r="W821"/>
  <c r="V821"/>
  <c r="U821"/>
  <c r="T821"/>
  <c r="S821"/>
  <c r="R821"/>
  <c r="Q821"/>
  <c r="P821"/>
  <c r="O821"/>
  <c r="W820"/>
  <c r="V820"/>
  <c r="U820"/>
  <c r="T820"/>
  <c r="S820"/>
  <c r="Y820" s="1"/>
  <c r="X820" s="1"/>
  <c r="R820"/>
  <c r="Q820"/>
  <c r="P820"/>
  <c r="O820"/>
  <c r="W819"/>
  <c r="V819"/>
  <c r="U819"/>
  <c r="T819"/>
  <c r="S819"/>
  <c r="R819"/>
  <c r="Q819"/>
  <c r="P819"/>
  <c r="O819"/>
  <c r="W818"/>
  <c r="V818"/>
  <c r="U818"/>
  <c r="T818"/>
  <c r="S818"/>
  <c r="Y818" s="1"/>
  <c r="X818" s="1"/>
  <c r="R818"/>
  <c r="Q818"/>
  <c r="P818"/>
  <c r="O818"/>
  <c r="W817"/>
  <c r="V817"/>
  <c r="U817"/>
  <c r="T817"/>
  <c r="S817"/>
  <c r="R817"/>
  <c r="Q817"/>
  <c r="P817"/>
  <c r="O817"/>
  <c r="W816"/>
  <c r="V816"/>
  <c r="U816"/>
  <c r="T816"/>
  <c r="S816"/>
  <c r="Y816" s="1"/>
  <c r="X816" s="1"/>
  <c r="R816"/>
  <c r="Q816"/>
  <c r="P816"/>
  <c r="O816"/>
  <c r="W815"/>
  <c r="V815"/>
  <c r="U815"/>
  <c r="T815"/>
  <c r="S815"/>
  <c r="R815"/>
  <c r="Q815"/>
  <c r="P815"/>
  <c r="O815"/>
  <c r="W814"/>
  <c r="V814"/>
  <c r="U814"/>
  <c r="T814"/>
  <c r="S814"/>
  <c r="Y814" s="1"/>
  <c r="X814" s="1"/>
  <c r="R814"/>
  <c r="Q814"/>
  <c r="P814"/>
  <c r="O814"/>
  <c r="W813"/>
  <c r="V813"/>
  <c r="U813"/>
  <c r="T813"/>
  <c r="S813"/>
  <c r="R813"/>
  <c r="Q813"/>
  <c r="P813"/>
  <c r="O813"/>
  <c r="W812"/>
  <c r="V812"/>
  <c r="U812"/>
  <c r="T812"/>
  <c r="S812"/>
  <c r="Y812" s="1"/>
  <c r="X812" s="1"/>
  <c r="R812"/>
  <c r="Q812"/>
  <c r="P812"/>
  <c r="O812"/>
  <c r="W811"/>
  <c r="V811"/>
  <c r="U811"/>
  <c r="T811"/>
  <c r="S811"/>
  <c r="R811"/>
  <c r="Q811"/>
  <c r="P811"/>
  <c r="O811"/>
  <c r="W810"/>
  <c r="V810"/>
  <c r="U810"/>
  <c r="T810"/>
  <c r="S810"/>
  <c r="Y810" s="1"/>
  <c r="X810" s="1"/>
  <c r="R810"/>
  <c r="Q810"/>
  <c r="P810"/>
  <c r="O810"/>
  <c r="W809"/>
  <c r="V809"/>
  <c r="U809"/>
  <c r="T809"/>
  <c r="S809"/>
  <c r="R809"/>
  <c r="Q809"/>
  <c r="P809"/>
  <c r="O809"/>
  <c r="W808"/>
  <c r="V808"/>
  <c r="U808"/>
  <c r="T808"/>
  <c r="S808"/>
  <c r="Y808" s="1"/>
  <c r="X808" s="1"/>
  <c r="R808"/>
  <c r="Q808"/>
  <c r="P808"/>
  <c r="O808"/>
  <c r="W807"/>
  <c r="V807"/>
  <c r="U807"/>
  <c r="T807"/>
  <c r="S807"/>
  <c r="R807"/>
  <c r="Q807"/>
  <c r="P807"/>
  <c r="O807"/>
  <c r="W806"/>
  <c r="V806"/>
  <c r="U806"/>
  <c r="T806"/>
  <c r="S806"/>
  <c r="Y806" s="1"/>
  <c r="X806" s="1"/>
  <c r="R806"/>
  <c r="Q806"/>
  <c r="P806"/>
  <c r="O806"/>
  <c r="W805"/>
  <c r="V805"/>
  <c r="U805"/>
  <c r="T805"/>
  <c r="S805"/>
  <c r="R805"/>
  <c r="Q805"/>
  <c r="P805"/>
  <c r="O805"/>
  <c r="W804"/>
  <c r="V804"/>
  <c r="U804"/>
  <c r="T804"/>
  <c r="S804"/>
  <c r="Y804" s="1"/>
  <c r="X804" s="1"/>
  <c r="R804"/>
  <c r="Q804"/>
  <c r="P804"/>
  <c r="O804"/>
  <c r="W803"/>
  <c r="V803"/>
  <c r="U803"/>
  <c r="T803"/>
  <c r="S803"/>
  <c r="R803"/>
  <c r="Q803"/>
  <c r="P803"/>
  <c r="O803"/>
  <c r="W802"/>
  <c r="V802"/>
  <c r="U802"/>
  <c r="T802"/>
  <c r="S802"/>
  <c r="Y802" s="1"/>
  <c r="X802" s="1"/>
  <c r="R802"/>
  <c r="Q802"/>
  <c r="P802"/>
  <c r="O802"/>
  <c r="W801"/>
  <c r="V801"/>
  <c r="U801"/>
  <c r="T801"/>
  <c r="S801"/>
  <c r="R801"/>
  <c r="Q801"/>
  <c r="P801"/>
  <c r="O801"/>
  <c r="W800"/>
  <c r="V800"/>
  <c r="U800"/>
  <c r="T800"/>
  <c r="S800"/>
  <c r="Y800" s="1"/>
  <c r="X800" s="1"/>
  <c r="R800"/>
  <c r="Q800"/>
  <c r="P800"/>
  <c r="O800"/>
  <c r="W799"/>
  <c r="V799"/>
  <c r="U799"/>
  <c r="T799"/>
  <c r="S799"/>
  <c r="R799"/>
  <c r="Q799"/>
  <c r="P799"/>
  <c r="O799"/>
  <c r="W798"/>
  <c r="V798"/>
  <c r="U798"/>
  <c r="T798"/>
  <c r="S798"/>
  <c r="Y798" s="1"/>
  <c r="X798" s="1"/>
  <c r="R798"/>
  <c r="Q798"/>
  <c r="P798"/>
  <c r="O798"/>
  <c r="W797"/>
  <c r="V797"/>
  <c r="U797"/>
  <c r="T797"/>
  <c r="S797"/>
  <c r="R797"/>
  <c r="Q797"/>
  <c r="P797"/>
  <c r="O797"/>
  <c r="W796"/>
  <c r="V796"/>
  <c r="U796"/>
  <c r="T796"/>
  <c r="S796"/>
  <c r="Y796" s="1"/>
  <c r="X796" s="1"/>
  <c r="R796"/>
  <c r="Q796"/>
  <c r="P796"/>
  <c r="O796"/>
  <c r="W795"/>
  <c r="V795"/>
  <c r="U795"/>
  <c r="T795"/>
  <c r="S795"/>
  <c r="R795"/>
  <c r="Q795"/>
  <c r="P795"/>
  <c r="O795"/>
  <c r="Y794"/>
  <c r="X794" s="1"/>
  <c r="W794"/>
  <c r="V794"/>
  <c r="U794"/>
  <c r="T794"/>
  <c r="S794"/>
  <c r="R794"/>
  <c r="Q794"/>
  <c r="P794"/>
  <c r="O794"/>
  <c r="W793"/>
  <c r="V793"/>
  <c r="U793"/>
  <c r="T793"/>
  <c r="S793"/>
  <c r="R793"/>
  <c r="Q793"/>
  <c r="P793"/>
  <c r="O793"/>
  <c r="W792"/>
  <c r="V792"/>
  <c r="U792"/>
  <c r="T792"/>
  <c r="S792"/>
  <c r="Y792" s="1"/>
  <c r="X792" s="1"/>
  <c r="R792"/>
  <c r="Q792"/>
  <c r="P792"/>
  <c r="O792"/>
  <c r="W791"/>
  <c r="V791"/>
  <c r="U791"/>
  <c r="T791"/>
  <c r="S791"/>
  <c r="R791"/>
  <c r="Q791"/>
  <c r="P791"/>
  <c r="O791"/>
  <c r="W790"/>
  <c r="V790"/>
  <c r="U790"/>
  <c r="T790"/>
  <c r="S790"/>
  <c r="Y790" s="1"/>
  <c r="X790" s="1"/>
  <c r="R790"/>
  <c r="Q790"/>
  <c r="P790"/>
  <c r="O790"/>
  <c r="W789"/>
  <c r="V789"/>
  <c r="U789"/>
  <c r="T789"/>
  <c r="S789"/>
  <c r="R789"/>
  <c r="Q789"/>
  <c r="P789"/>
  <c r="O789"/>
  <c r="W788"/>
  <c r="V788"/>
  <c r="U788"/>
  <c r="T788"/>
  <c r="S788"/>
  <c r="Y788" s="1"/>
  <c r="X788" s="1"/>
  <c r="R788"/>
  <c r="Q788"/>
  <c r="P788"/>
  <c r="O788"/>
  <c r="W787"/>
  <c r="V787"/>
  <c r="U787"/>
  <c r="T787"/>
  <c r="S787"/>
  <c r="R787"/>
  <c r="Q787"/>
  <c r="P787"/>
  <c r="O787"/>
  <c r="W786"/>
  <c r="V786"/>
  <c r="U786"/>
  <c r="T786"/>
  <c r="S786"/>
  <c r="Y786" s="1"/>
  <c r="X786" s="1"/>
  <c r="R786"/>
  <c r="Q786"/>
  <c r="P786"/>
  <c r="O786"/>
  <c r="W785"/>
  <c r="V785"/>
  <c r="U785"/>
  <c r="T785"/>
  <c r="S785"/>
  <c r="R785"/>
  <c r="Q785"/>
  <c r="P785"/>
  <c r="O785"/>
  <c r="W784"/>
  <c r="V784"/>
  <c r="U784"/>
  <c r="T784"/>
  <c r="S784"/>
  <c r="Y784" s="1"/>
  <c r="X784" s="1"/>
  <c r="R784"/>
  <c r="Q784"/>
  <c r="P784"/>
  <c r="O784"/>
  <c r="W783"/>
  <c r="V783"/>
  <c r="U783"/>
  <c r="T783"/>
  <c r="S783"/>
  <c r="R783"/>
  <c r="Q783"/>
  <c r="P783"/>
  <c r="O783"/>
  <c r="W782"/>
  <c r="V782"/>
  <c r="U782"/>
  <c r="T782"/>
  <c r="S782"/>
  <c r="Y782" s="1"/>
  <c r="X782" s="1"/>
  <c r="R782"/>
  <c r="Q782"/>
  <c r="P782"/>
  <c r="O782"/>
  <c r="W781"/>
  <c r="V781"/>
  <c r="U781"/>
  <c r="T781"/>
  <c r="S781"/>
  <c r="R781"/>
  <c r="Q781"/>
  <c r="P781"/>
  <c r="O781"/>
  <c r="W780"/>
  <c r="V780"/>
  <c r="U780"/>
  <c r="T780"/>
  <c r="S780"/>
  <c r="Y780" s="1"/>
  <c r="X780" s="1"/>
  <c r="R780"/>
  <c r="Q780"/>
  <c r="P780"/>
  <c r="O780"/>
  <c r="W779"/>
  <c r="V779"/>
  <c r="U779"/>
  <c r="T779"/>
  <c r="S779"/>
  <c r="R779"/>
  <c r="Q779"/>
  <c r="P779"/>
  <c r="O779"/>
  <c r="W778"/>
  <c r="V778"/>
  <c r="U778"/>
  <c r="T778"/>
  <c r="S778"/>
  <c r="Y778" s="1"/>
  <c r="X778" s="1"/>
  <c r="R778"/>
  <c r="Q778"/>
  <c r="P778"/>
  <c r="O778"/>
  <c r="W777"/>
  <c r="V777"/>
  <c r="U777"/>
  <c r="T777"/>
  <c r="S777"/>
  <c r="R777"/>
  <c r="Q777"/>
  <c r="P777"/>
  <c r="O777"/>
  <c r="W776"/>
  <c r="V776"/>
  <c r="U776"/>
  <c r="T776"/>
  <c r="S776"/>
  <c r="Y776" s="1"/>
  <c r="X776" s="1"/>
  <c r="R776"/>
  <c r="Q776"/>
  <c r="P776"/>
  <c r="O776"/>
  <c r="W775"/>
  <c r="V775"/>
  <c r="U775"/>
  <c r="T775"/>
  <c r="S775"/>
  <c r="R775"/>
  <c r="Q775"/>
  <c r="P775"/>
  <c r="O775"/>
  <c r="W774"/>
  <c r="V774"/>
  <c r="U774"/>
  <c r="T774"/>
  <c r="S774"/>
  <c r="Y774" s="1"/>
  <c r="X774" s="1"/>
  <c r="R774"/>
  <c r="Q774"/>
  <c r="P774"/>
  <c r="O774"/>
  <c r="W773"/>
  <c r="V773"/>
  <c r="U773"/>
  <c r="T773"/>
  <c r="S773"/>
  <c r="R773"/>
  <c r="Q773"/>
  <c r="P773"/>
  <c r="O773"/>
  <c r="W772"/>
  <c r="V772"/>
  <c r="U772"/>
  <c r="T772"/>
  <c r="S772"/>
  <c r="Y772" s="1"/>
  <c r="X772" s="1"/>
  <c r="R772"/>
  <c r="Q772"/>
  <c r="P772"/>
  <c r="O772"/>
  <c r="W771"/>
  <c r="V771"/>
  <c r="U771"/>
  <c r="T771"/>
  <c r="S771"/>
  <c r="R771"/>
  <c r="Q771"/>
  <c r="P771"/>
  <c r="O771"/>
  <c r="W770"/>
  <c r="V770"/>
  <c r="U770"/>
  <c r="T770"/>
  <c r="S770"/>
  <c r="Y770" s="1"/>
  <c r="X770" s="1"/>
  <c r="R770"/>
  <c r="Q770"/>
  <c r="P770"/>
  <c r="O770"/>
  <c r="W769"/>
  <c r="V769"/>
  <c r="U769"/>
  <c r="T769"/>
  <c r="S769"/>
  <c r="R769"/>
  <c r="Q769"/>
  <c r="P769"/>
  <c r="O769"/>
  <c r="W768"/>
  <c r="V768"/>
  <c r="U768"/>
  <c r="T768"/>
  <c r="S768"/>
  <c r="Y768" s="1"/>
  <c r="X768" s="1"/>
  <c r="R768"/>
  <c r="Q768"/>
  <c r="P768"/>
  <c r="O768"/>
  <c r="W767"/>
  <c r="V767"/>
  <c r="U767"/>
  <c r="T767"/>
  <c r="S767"/>
  <c r="R767"/>
  <c r="Q767"/>
  <c r="P767"/>
  <c r="O767"/>
  <c r="W766"/>
  <c r="V766"/>
  <c r="U766"/>
  <c r="T766"/>
  <c r="S766"/>
  <c r="Y766" s="1"/>
  <c r="X766" s="1"/>
  <c r="R766"/>
  <c r="Q766"/>
  <c r="P766"/>
  <c r="O766"/>
  <c r="W765"/>
  <c r="V765"/>
  <c r="U765"/>
  <c r="T765"/>
  <c r="S765"/>
  <c r="R765"/>
  <c r="Q765"/>
  <c r="P765"/>
  <c r="O765"/>
  <c r="W764"/>
  <c r="V764"/>
  <c r="U764"/>
  <c r="T764"/>
  <c r="S764"/>
  <c r="Y764" s="1"/>
  <c r="X764" s="1"/>
  <c r="R764"/>
  <c r="Q764"/>
  <c r="P764"/>
  <c r="O764"/>
  <c r="W763"/>
  <c r="V763"/>
  <c r="U763"/>
  <c r="T763"/>
  <c r="S763"/>
  <c r="R763"/>
  <c r="Q763"/>
  <c r="P763"/>
  <c r="O763"/>
  <c r="W762"/>
  <c r="V762"/>
  <c r="U762"/>
  <c r="T762"/>
  <c r="S762"/>
  <c r="Y762" s="1"/>
  <c r="X762" s="1"/>
  <c r="R762"/>
  <c r="Q762"/>
  <c r="P762"/>
  <c r="O762"/>
  <c r="W761"/>
  <c r="V761"/>
  <c r="U761"/>
  <c r="T761"/>
  <c r="S761"/>
  <c r="R761"/>
  <c r="Q761"/>
  <c r="P761"/>
  <c r="O761"/>
  <c r="W760"/>
  <c r="V760"/>
  <c r="U760"/>
  <c r="T760"/>
  <c r="S760"/>
  <c r="Y760" s="1"/>
  <c r="X760" s="1"/>
  <c r="R760"/>
  <c r="Q760"/>
  <c r="P760"/>
  <c r="O760"/>
  <c r="W759"/>
  <c r="V759"/>
  <c r="U759"/>
  <c r="T759"/>
  <c r="S759"/>
  <c r="R759"/>
  <c r="Q759"/>
  <c r="P759"/>
  <c r="O759"/>
  <c r="W758"/>
  <c r="V758"/>
  <c r="U758"/>
  <c r="T758"/>
  <c r="S758"/>
  <c r="Y758" s="1"/>
  <c r="X758" s="1"/>
  <c r="R758"/>
  <c r="Q758"/>
  <c r="P758"/>
  <c r="O758"/>
  <c r="W757"/>
  <c r="V757"/>
  <c r="U757"/>
  <c r="T757"/>
  <c r="S757"/>
  <c r="R757"/>
  <c r="Q757"/>
  <c r="P757"/>
  <c r="O757"/>
  <c r="W756"/>
  <c r="V756"/>
  <c r="U756"/>
  <c r="T756"/>
  <c r="S756"/>
  <c r="Y756" s="1"/>
  <c r="X756" s="1"/>
  <c r="R756"/>
  <c r="Q756"/>
  <c r="P756"/>
  <c r="O756"/>
  <c r="W755"/>
  <c r="V755"/>
  <c r="U755"/>
  <c r="T755"/>
  <c r="S755"/>
  <c r="R755"/>
  <c r="Q755"/>
  <c r="P755"/>
  <c r="O755"/>
  <c r="W754"/>
  <c r="V754"/>
  <c r="U754"/>
  <c r="T754"/>
  <c r="S754"/>
  <c r="Y754" s="1"/>
  <c r="X754" s="1"/>
  <c r="R754"/>
  <c r="Q754"/>
  <c r="P754"/>
  <c r="O754"/>
  <c r="W753"/>
  <c r="V753"/>
  <c r="U753"/>
  <c r="T753"/>
  <c r="S753"/>
  <c r="R753"/>
  <c r="Q753"/>
  <c r="P753"/>
  <c r="O753"/>
  <c r="W752"/>
  <c r="V752"/>
  <c r="U752"/>
  <c r="T752"/>
  <c r="S752"/>
  <c r="Y752" s="1"/>
  <c r="X752" s="1"/>
  <c r="R752"/>
  <c r="Q752"/>
  <c r="P752"/>
  <c r="O752"/>
  <c r="W751"/>
  <c r="V751"/>
  <c r="U751"/>
  <c r="T751"/>
  <c r="S751"/>
  <c r="R751"/>
  <c r="Q751"/>
  <c r="P751"/>
  <c r="O751"/>
  <c r="W750"/>
  <c r="V750"/>
  <c r="U750"/>
  <c r="T750"/>
  <c r="S750"/>
  <c r="Y750" s="1"/>
  <c r="X750" s="1"/>
  <c r="R750"/>
  <c r="Q750"/>
  <c r="P750"/>
  <c r="O750"/>
  <c r="W749"/>
  <c r="V749"/>
  <c r="U749"/>
  <c r="T749"/>
  <c r="S749"/>
  <c r="R749"/>
  <c r="Q749"/>
  <c r="P749"/>
  <c r="O749"/>
  <c r="W748"/>
  <c r="V748"/>
  <c r="U748"/>
  <c r="T748"/>
  <c r="S748"/>
  <c r="Y748" s="1"/>
  <c r="X748" s="1"/>
  <c r="R748"/>
  <c r="Q748"/>
  <c r="P748"/>
  <c r="O748"/>
  <c r="W747"/>
  <c r="V747"/>
  <c r="U747"/>
  <c r="T747"/>
  <c r="S747"/>
  <c r="R747"/>
  <c r="Q747"/>
  <c r="P747"/>
  <c r="O747"/>
  <c r="W746"/>
  <c r="V746"/>
  <c r="U746"/>
  <c r="T746"/>
  <c r="S746"/>
  <c r="Y746" s="1"/>
  <c r="X746" s="1"/>
  <c r="R746"/>
  <c r="Q746"/>
  <c r="P746"/>
  <c r="O746"/>
  <c r="W745"/>
  <c r="V745"/>
  <c r="U745"/>
  <c r="T745"/>
  <c r="S745"/>
  <c r="R745"/>
  <c r="Q745"/>
  <c r="P745"/>
  <c r="O745"/>
  <c r="W744"/>
  <c r="V744"/>
  <c r="U744"/>
  <c r="T744"/>
  <c r="S744"/>
  <c r="Y744" s="1"/>
  <c r="X744" s="1"/>
  <c r="R744"/>
  <c r="Q744"/>
  <c r="P744"/>
  <c r="O744"/>
  <c r="W743"/>
  <c r="V743"/>
  <c r="U743"/>
  <c r="T743"/>
  <c r="S743"/>
  <c r="R743"/>
  <c r="Q743"/>
  <c r="P743"/>
  <c r="O743"/>
  <c r="W742"/>
  <c r="V742"/>
  <c r="U742"/>
  <c r="T742"/>
  <c r="S742"/>
  <c r="Y742" s="1"/>
  <c r="X742" s="1"/>
  <c r="R742"/>
  <c r="Q742"/>
  <c r="P742"/>
  <c r="O742"/>
  <c r="W741"/>
  <c r="V741"/>
  <c r="U741"/>
  <c r="T741"/>
  <c r="S741"/>
  <c r="R741"/>
  <c r="Q741"/>
  <c r="P741"/>
  <c r="O741"/>
  <c r="W740"/>
  <c r="V740"/>
  <c r="U740"/>
  <c r="T740"/>
  <c r="S740"/>
  <c r="Y740" s="1"/>
  <c r="X740" s="1"/>
  <c r="R740"/>
  <c r="Q740"/>
  <c r="P740"/>
  <c r="O740"/>
  <c r="W739"/>
  <c r="V739"/>
  <c r="U739"/>
  <c r="T739"/>
  <c r="S739"/>
  <c r="R739"/>
  <c r="Q739"/>
  <c r="P739"/>
  <c r="O739"/>
  <c r="W738"/>
  <c r="V738"/>
  <c r="U738"/>
  <c r="T738"/>
  <c r="S738"/>
  <c r="Y738" s="1"/>
  <c r="X738" s="1"/>
  <c r="R738"/>
  <c r="Q738"/>
  <c r="P738"/>
  <c r="O738"/>
  <c r="W737"/>
  <c r="V737"/>
  <c r="U737"/>
  <c r="T737"/>
  <c r="S737"/>
  <c r="R737"/>
  <c r="Q737"/>
  <c r="P737"/>
  <c r="O737"/>
  <c r="W736"/>
  <c r="V736"/>
  <c r="U736"/>
  <c r="T736"/>
  <c r="S736"/>
  <c r="Y736" s="1"/>
  <c r="X736" s="1"/>
  <c r="R736"/>
  <c r="Q736"/>
  <c r="P736"/>
  <c r="O736"/>
  <c r="W735"/>
  <c r="V735"/>
  <c r="U735"/>
  <c r="T735"/>
  <c r="S735"/>
  <c r="R735"/>
  <c r="Q735"/>
  <c r="P735"/>
  <c r="O735"/>
  <c r="W734"/>
  <c r="V734"/>
  <c r="U734"/>
  <c r="T734"/>
  <c r="S734"/>
  <c r="Y734" s="1"/>
  <c r="X734" s="1"/>
  <c r="R734"/>
  <c r="Q734"/>
  <c r="P734"/>
  <c r="O734"/>
  <c r="W733"/>
  <c r="V733"/>
  <c r="U733"/>
  <c r="T733"/>
  <c r="S733"/>
  <c r="R733"/>
  <c r="Q733"/>
  <c r="P733"/>
  <c r="O733"/>
  <c r="W732"/>
  <c r="V732"/>
  <c r="U732"/>
  <c r="T732"/>
  <c r="S732"/>
  <c r="Y732" s="1"/>
  <c r="X732" s="1"/>
  <c r="R732"/>
  <c r="Q732"/>
  <c r="P732"/>
  <c r="O732"/>
  <c r="W731"/>
  <c r="V731"/>
  <c r="U731"/>
  <c r="T731"/>
  <c r="S731"/>
  <c r="R731"/>
  <c r="Q731"/>
  <c r="P731"/>
  <c r="O731"/>
  <c r="W730"/>
  <c r="V730"/>
  <c r="U730"/>
  <c r="T730"/>
  <c r="S730"/>
  <c r="Y730" s="1"/>
  <c r="X730" s="1"/>
  <c r="R730"/>
  <c r="Q730"/>
  <c r="P730"/>
  <c r="O730"/>
  <c r="W729"/>
  <c r="V729"/>
  <c r="U729"/>
  <c r="T729"/>
  <c r="S729"/>
  <c r="R729"/>
  <c r="Q729"/>
  <c r="P729"/>
  <c r="O729"/>
  <c r="W728"/>
  <c r="V728"/>
  <c r="U728"/>
  <c r="T728"/>
  <c r="S728"/>
  <c r="Y728" s="1"/>
  <c r="X728" s="1"/>
  <c r="R728"/>
  <c r="Q728"/>
  <c r="P728"/>
  <c r="O728"/>
  <c r="W727"/>
  <c r="V727"/>
  <c r="U727"/>
  <c r="T727"/>
  <c r="S727"/>
  <c r="R727"/>
  <c r="Q727"/>
  <c r="P727"/>
  <c r="O727"/>
  <c r="W726"/>
  <c r="V726"/>
  <c r="U726"/>
  <c r="T726"/>
  <c r="S726"/>
  <c r="Y726" s="1"/>
  <c r="X726" s="1"/>
  <c r="R726"/>
  <c r="Q726"/>
  <c r="P726"/>
  <c r="O726"/>
  <c r="W725"/>
  <c r="V725"/>
  <c r="U725"/>
  <c r="T725"/>
  <c r="S725"/>
  <c r="R725"/>
  <c r="Q725"/>
  <c r="P725"/>
  <c r="O725"/>
  <c r="W724"/>
  <c r="V724"/>
  <c r="U724"/>
  <c r="T724"/>
  <c r="S724"/>
  <c r="Y724" s="1"/>
  <c r="X724" s="1"/>
  <c r="R724"/>
  <c r="Q724"/>
  <c r="P724"/>
  <c r="O724"/>
  <c r="W723"/>
  <c r="V723"/>
  <c r="U723"/>
  <c r="T723"/>
  <c r="S723"/>
  <c r="R723"/>
  <c r="Q723"/>
  <c r="P723"/>
  <c r="O723"/>
  <c r="W722"/>
  <c r="V722"/>
  <c r="U722"/>
  <c r="T722"/>
  <c r="S722"/>
  <c r="Y722" s="1"/>
  <c r="X722" s="1"/>
  <c r="R722"/>
  <c r="Q722"/>
  <c r="P722"/>
  <c r="O722"/>
  <c r="W721"/>
  <c r="V721"/>
  <c r="U721"/>
  <c r="T721"/>
  <c r="S721"/>
  <c r="R721"/>
  <c r="Q721"/>
  <c r="P721"/>
  <c r="O721"/>
  <c r="W720"/>
  <c r="V720"/>
  <c r="U720"/>
  <c r="T720"/>
  <c r="S720"/>
  <c r="Y720" s="1"/>
  <c r="X720" s="1"/>
  <c r="R720"/>
  <c r="Q720"/>
  <c r="P720"/>
  <c r="O720"/>
  <c r="W719"/>
  <c r="V719"/>
  <c r="U719"/>
  <c r="T719"/>
  <c r="S719"/>
  <c r="R719"/>
  <c r="Q719"/>
  <c r="P719"/>
  <c r="O719"/>
  <c r="W718"/>
  <c r="V718"/>
  <c r="U718"/>
  <c r="T718"/>
  <c r="S718"/>
  <c r="Y718" s="1"/>
  <c r="X718" s="1"/>
  <c r="R718"/>
  <c r="Q718"/>
  <c r="P718"/>
  <c r="O718"/>
  <c r="W717"/>
  <c r="V717"/>
  <c r="U717"/>
  <c r="T717"/>
  <c r="S717"/>
  <c r="R717"/>
  <c r="Q717"/>
  <c r="P717"/>
  <c r="O717"/>
  <c r="W716"/>
  <c r="V716"/>
  <c r="U716"/>
  <c r="T716"/>
  <c r="S716"/>
  <c r="Y716" s="1"/>
  <c r="X716" s="1"/>
  <c r="R716"/>
  <c r="Q716"/>
  <c r="P716"/>
  <c r="O716"/>
  <c r="W715"/>
  <c r="V715"/>
  <c r="U715"/>
  <c r="T715"/>
  <c r="S715"/>
  <c r="R715"/>
  <c r="Q715"/>
  <c r="P715"/>
  <c r="O715"/>
  <c r="W714"/>
  <c r="V714"/>
  <c r="U714"/>
  <c r="T714"/>
  <c r="S714"/>
  <c r="Y714" s="1"/>
  <c r="X714" s="1"/>
  <c r="R714"/>
  <c r="Q714"/>
  <c r="P714"/>
  <c r="O714"/>
  <c r="W713"/>
  <c r="V713"/>
  <c r="U713"/>
  <c r="T713"/>
  <c r="S713"/>
  <c r="R713"/>
  <c r="Q713"/>
  <c r="P713"/>
  <c r="O713"/>
  <c r="W712"/>
  <c r="V712"/>
  <c r="U712"/>
  <c r="T712"/>
  <c r="S712"/>
  <c r="Y712" s="1"/>
  <c r="X712" s="1"/>
  <c r="R712"/>
  <c r="Q712"/>
  <c r="P712"/>
  <c r="O712"/>
  <c r="W711"/>
  <c r="V711"/>
  <c r="U711"/>
  <c r="T711"/>
  <c r="S711"/>
  <c r="R711"/>
  <c r="Q711"/>
  <c r="P711"/>
  <c r="O711"/>
  <c r="W710"/>
  <c r="V710"/>
  <c r="U710"/>
  <c r="T710"/>
  <c r="S710"/>
  <c r="Y710" s="1"/>
  <c r="X710" s="1"/>
  <c r="R710"/>
  <c r="Q710"/>
  <c r="P710"/>
  <c r="O710"/>
  <c r="W709"/>
  <c r="V709"/>
  <c r="U709"/>
  <c r="T709"/>
  <c r="S709"/>
  <c r="R709"/>
  <c r="Q709"/>
  <c r="P709"/>
  <c r="O709"/>
  <c r="W708"/>
  <c r="V708"/>
  <c r="U708"/>
  <c r="T708"/>
  <c r="S708"/>
  <c r="Y708" s="1"/>
  <c r="X708" s="1"/>
  <c r="R708"/>
  <c r="Q708"/>
  <c r="P708"/>
  <c r="O708"/>
  <c r="W707"/>
  <c r="V707"/>
  <c r="U707"/>
  <c r="T707"/>
  <c r="S707"/>
  <c r="R707"/>
  <c r="Q707"/>
  <c r="P707"/>
  <c r="O707"/>
  <c r="W706"/>
  <c r="V706"/>
  <c r="U706"/>
  <c r="T706"/>
  <c r="S706"/>
  <c r="Y706" s="1"/>
  <c r="X706" s="1"/>
  <c r="R706"/>
  <c r="Q706"/>
  <c r="P706"/>
  <c r="O706"/>
  <c r="W705"/>
  <c r="V705"/>
  <c r="U705"/>
  <c r="T705"/>
  <c r="S705"/>
  <c r="R705"/>
  <c r="Q705"/>
  <c r="P705"/>
  <c r="O705"/>
  <c r="W704"/>
  <c r="V704"/>
  <c r="U704"/>
  <c r="T704"/>
  <c r="S704"/>
  <c r="Y704" s="1"/>
  <c r="X704" s="1"/>
  <c r="R704"/>
  <c r="Q704"/>
  <c r="P704"/>
  <c r="O704"/>
  <c r="W703"/>
  <c r="V703"/>
  <c r="U703"/>
  <c r="T703"/>
  <c r="S703"/>
  <c r="R703"/>
  <c r="Q703"/>
  <c r="P703"/>
  <c r="O703"/>
  <c r="W702"/>
  <c r="V702"/>
  <c r="U702"/>
  <c r="T702"/>
  <c r="S702"/>
  <c r="Y702" s="1"/>
  <c r="X702" s="1"/>
  <c r="R702"/>
  <c r="Q702"/>
  <c r="P702"/>
  <c r="O702"/>
  <c r="W701"/>
  <c r="V701"/>
  <c r="U701"/>
  <c r="T701"/>
  <c r="S701"/>
  <c r="R701"/>
  <c r="Q701"/>
  <c r="P701"/>
  <c r="O701"/>
  <c r="W700"/>
  <c r="V700"/>
  <c r="U700"/>
  <c r="T700"/>
  <c r="S700"/>
  <c r="Y700" s="1"/>
  <c r="X700" s="1"/>
  <c r="R700"/>
  <c r="Q700"/>
  <c r="P700"/>
  <c r="O700"/>
  <c r="W699"/>
  <c r="V699"/>
  <c r="U699"/>
  <c r="T699"/>
  <c r="S699"/>
  <c r="R699"/>
  <c r="Q699"/>
  <c r="P699"/>
  <c r="O699"/>
  <c r="W698"/>
  <c r="V698"/>
  <c r="U698"/>
  <c r="T698"/>
  <c r="S698"/>
  <c r="Y698" s="1"/>
  <c r="X698" s="1"/>
  <c r="R698"/>
  <c r="Q698"/>
  <c r="P698"/>
  <c r="O698"/>
  <c r="W697"/>
  <c r="V697"/>
  <c r="U697"/>
  <c r="T697"/>
  <c r="S697"/>
  <c r="R697"/>
  <c r="Q697"/>
  <c r="P697"/>
  <c r="O697"/>
  <c r="W696"/>
  <c r="V696"/>
  <c r="U696"/>
  <c r="T696"/>
  <c r="S696"/>
  <c r="Y696" s="1"/>
  <c r="X696" s="1"/>
  <c r="R696"/>
  <c r="Q696"/>
  <c r="P696"/>
  <c r="O696"/>
  <c r="W695"/>
  <c r="V695"/>
  <c r="U695"/>
  <c r="T695"/>
  <c r="S695"/>
  <c r="R695"/>
  <c r="Q695"/>
  <c r="P695"/>
  <c r="O695"/>
  <c r="W694"/>
  <c r="V694"/>
  <c r="U694"/>
  <c r="T694"/>
  <c r="S694"/>
  <c r="Y694" s="1"/>
  <c r="X694" s="1"/>
  <c r="R694"/>
  <c r="Q694"/>
  <c r="P694"/>
  <c r="O694"/>
  <c r="W693"/>
  <c r="V693"/>
  <c r="U693"/>
  <c r="T693"/>
  <c r="S693"/>
  <c r="R693"/>
  <c r="Q693"/>
  <c r="P693"/>
  <c r="O693"/>
  <c r="W692"/>
  <c r="V692"/>
  <c r="U692"/>
  <c r="T692"/>
  <c r="S692"/>
  <c r="Y692" s="1"/>
  <c r="X692" s="1"/>
  <c r="R692"/>
  <c r="Q692"/>
  <c r="P692"/>
  <c r="O692"/>
  <c r="W691"/>
  <c r="V691"/>
  <c r="U691"/>
  <c r="T691"/>
  <c r="S691"/>
  <c r="R691"/>
  <c r="Q691"/>
  <c r="P691"/>
  <c r="O691"/>
  <c r="W690"/>
  <c r="V690"/>
  <c r="U690"/>
  <c r="T690"/>
  <c r="S690"/>
  <c r="Y690" s="1"/>
  <c r="X690" s="1"/>
  <c r="R690"/>
  <c r="Q690"/>
  <c r="P690"/>
  <c r="O690"/>
  <c r="W689"/>
  <c r="V689"/>
  <c r="U689"/>
  <c r="T689"/>
  <c r="S689"/>
  <c r="R689"/>
  <c r="Q689"/>
  <c r="P689"/>
  <c r="O689"/>
  <c r="W688"/>
  <c r="V688"/>
  <c r="U688"/>
  <c r="T688"/>
  <c r="S688"/>
  <c r="Y688" s="1"/>
  <c r="X688" s="1"/>
  <c r="R688"/>
  <c r="Q688"/>
  <c r="P688"/>
  <c r="O688"/>
  <c r="W687"/>
  <c r="V687"/>
  <c r="U687"/>
  <c r="T687"/>
  <c r="S687"/>
  <c r="R687"/>
  <c r="Q687"/>
  <c r="P687"/>
  <c r="O687"/>
  <c r="W686"/>
  <c r="V686"/>
  <c r="U686"/>
  <c r="T686"/>
  <c r="S686"/>
  <c r="Y686" s="1"/>
  <c r="X686" s="1"/>
  <c r="R686"/>
  <c r="Q686"/>
  <c r="P686"/>
  <c r="O686"/>
  <c r="W685"/>
  <c r="V685"/>
  <c r="U685"/>
  <c r="T685"/>
  <c r="S685"/>
  <c r="R685"/>
  <c r="Q685"/>
  <c r="P685"/>
  <c r="O685"/>
  <c r="W684"/>
  <c r="V684"/>
  <c r="U684"/>
  <c r="T684"/>
  <c r="S684"/>
  <c r="Y684" s="1"/>
  <c r="X684" s="1"/>
  <c r="R684"/>
  <c r="Q684"/>
  <c r="P684"/>
  <c r="O684"/>
  <c r="W683"/>
  <c r="V683"/>
  <c r="U683"/>
  <c r="T683"/>
  <c r="S683"/>
  <c r="R683"/>
  <c r="Q683"/>
  <c r="P683"/>
  <c r="O683"/>
  <c r="W682"/>
  <c r="V682"/>
  <c r="U682"/>
  <c r="T682"/>
  <c r="S682"/>
  <c r="Y682" s="1"/>
  <c r="X682" s="1"/>
  <c r="R682"/>
  <c r="Q682"/>
  <c r="P682"/>
  <c r="O682"/>
  <c r="W681"/>
  <c r="V681"/>
  <c r="U681"/>
  <c r="T681"/>
  <c r="S681"/>
  <c r="R681"/>
  <c r="Q681"/>
  <c r="P681"/>
  <c r="O681"/>
  <c r="W680"/>
  <c r="V680"/>
  <c r="U680"/>
  <c r="T680"/>
  <c r="S680"/>
  <c r="Y680" s="1"/>
  <c r="X680" s="1"/>
  <c r="R680"/>
  <c r="Q680"/>
  <c r="P680"/>
  <c r="O680"/>
  <c r="W679"/>
  <c r="V679"/>
  <c r="U679"/>
  <c r="T679"/>
  <c r="S679"/>
  <c r="R679"/>
  <c r="Q679"/>
  <c r="P679"/>
  <c r="O679"/>
  <c r="W678"/>
  <c r="V678"/>
  <c r="U678"/>
  <c r="T678"/>
  <c r="S678"/>
  <c r="Y678" s="1"/>
  <c r="X678" s="1"/>
  <c r="R678"/>
  <c r="Q678"/>
  <c r="P678"/>
  <c r="O678"/>
  <c r="W677"/>
  <c r="V677"/>
  <c r="U677"/>
  <c r="T677"/>
  <c r="S677"/>
  <c r="R677"/>
  <c r="Q677"/>
  <c r="P677"/>
  <c r="O677"/>
  <c r="W676"/>
  <c r="V676"/>
  <c r="U676"/>
  <c r="T676"/>
  <c r="S676"/>
  <c r="Y676" s="1"/>
  <c r="X676" s="1"/>
  <c r="R676"/>
  <c r="Q676"/>
  <c r="P676"/>
  <c r="O676"/>
  <c r="W675"/>
  <c r="V675"/>
  <c r="U675"/>
  <c r="T675"/>
  <c r="S675"/>
  <c r="R675"/>
  <c r="Q675"/>
  <c r="P675"/>
  <c r="O675"/>
  <c r="W674"/>
  <c r="V674"/>
  <c r="U674"/>
  <c r="T674"/>
  <c r="S674"/>
  <c r="Y674" s="1"/>
  <c r="X674" s="1"/>
  <c r="R674"/>
  <c r="Q674"/>
  <c r="P674"/>
  <c r="O674"/>
  <c r="W673"/>
  <c r="V673"/>
  <c r="U673"/>
  <c r="T673"/>
  <c r="S673"/>
  <c r="R673"/>
  <c r="Q673"/>
  <c r="P673"/>
  <c r="O673"/>
  <c r="W672"/>
  <c r="V672"/>
  <c r="U672"/>
  <c r="T672"/>
  <c r="S672"/>
  <c r="Y672" s="1"/>
  <c r="X672" s="1"/>
  <c r="R672"/>
  <c r="Q672"/>
  <c r="P672"/>
  <c r="O672"/>
  <c r="W671"/>
  <c r="V671"/>
  <c r="U671"/>
  <c r="T671"/>
  <c r="S671"/>
  <c r="R671"/>
  <c r="Q671"/>
  <c r="P671"/>
  <c r="O671"/>
  <c r="W670"/>
  <c r="V670"/>
  <c r="U670"/>
  <c r="T670"/>
  <c r="S670"/>
  <c r="Y670" s="1"/>
  <c r="X670" s="1"/>
  <c r="R670"/>
  <c r="Q670"/>
  <c r="P670"/>
  <c r="O670"/>
  <c r="W669"/>
  <c r="V669"/>
  <c r="U669"/>
  <c r="T669"/>
  <c r="S669"/>
  <c r="R669"/>
  <c r="Q669"/>
  <c r="P669"/>
  <c r="O669"/>
  <c r="W668"/>
  <c r="V668"/>
  <c r="U668"/>
  <c r="T668"/>
  <c r="S668"/>
  <c r="Y668" s="1"/>
  <c r="X668" s="1"/>
  <c r="R668"/>
  <c r="Q668"/>
  <c r="P668"/>
  <c r="O668"/>
  <c r="W667"/>
  <c r="V667"/>
  <c r="U667"/>
  <c r="T667"/>
  <c r="S667"/>
  <c r="R667"/>
  <c r="Q667"/>
  <c r="P667"/>
  <c r="O667"/>
  <c r="Y666"/>
  <c r="X666" s="1"/>
  <c r="W666"/>
  <c r="V666"/>
  <c r="U666"/>
  <c r="T666"/>
  <c r="S666"/>
  <c r="R666"/>
  <c r="Q666"/>
  <c r="P666"/>
  <c r="O666"/>
  <c r="W665"/>
  <c r="V665"/>
  <c r="U665"/>
  <c r="T665"/>
  <c r="S665"/>
  <c r="R665"/>
  <c r="Q665"/>
  <c r="P665"/>
  <c r="O665"/>
  <c r="W664"/>
  <c r="V664"/>
  <c r="U664"/>
  <c r="T664"/>
  <c r="S664"/>
  <c r="Y664" s="1"/>
  <c r="X664" s="1"/>
  <c r="R664"/>
  <c r="Q664"/>
  <c r="P664"/>
  <c r="O664"/>
  <c r="W663"/>
  <c r="V663"/>
  <c r="U663"/>
  <c r="T663"/>
  <c r="S663"/>
  <c r="R663"/>
  <c r="Q663"/>
  <c r="P663"/>
  <c r="O663"/>
  <c r="W662"/>
  <c r="V662"/>
  <c r="U662"/>
  <c r="T662"/>
  <c r="S662"/>
  <c r="Y662" s="1"/>
  <c r="X662" s="1"/>
  <c r="R662"/>
  <c r="Q662"/>
  <c r="P662"/>
  <c r="O662"/>
  <c r="W661"/>
  <c r="V661"/>
  <c r="U661"/>
  <c r="T661"/>
  <c r="S661"/>
  <c r="R661"/>
  <c r="Q661"/>
  <c r="P661"/>
  <c r="O661"/>
  <c r="W660"/>
  <c r="V660"/>
  <c r="U660"/>
  <c r="T660"/>
  <c r="S660"/>
  <c r="Y660" s="1"/>
  <c r="X660" s="1"/>
  <c r="R660"/>
  <c r="Q660"/>
  <c r="P660"/>
  <c r="O660"/>
  <c r="W659"/>
  <c r="V659"/>
  <c r="U659"/>
  <c r="T659"/>
  <c r="S659"/>
  <c r="R659"/>
  <c r="Q659"/>
  <c r="P659"/>
  <c r="O659"/>
  <c r="W658"/>
  <c r="V658"/>
  <c r="U658"/>
  <c r="T658"/>
  <c r="S658"/>
  <c r="Y658" s="1"/>
  <c r="X658" s="1"/>
  <c r="R658"/>
  <c r="Q658"/>
  <c r="P658"/>
  <c r="O658"/>
  <c r="W657"/>
  <c r="V657"/>
  <c r="U657"/>
  <c r="T657"/>
  <c r="S657"/>
  <c r="R657"/>
  <c r="Q657"/>
  <c r="P657"/>
  <c r="O657"/>
  <c r="W656"/>
  <c r="V656"/>
  <c r="U656"/>
  <c r="T656"/>
  <c r="S656"/>
  <c r="Y656" s="1"/>
  <c r="X656" s="1"/>
  <c r="R656"/>
  <c r="Q656"/>
  <c r="P656"/>
  <c r="O656"/>
  <c r="W655"/>
  <c r="V655"/>
  <c r="U655"/>
  <c r="T655"/>
  <c r="S655"/>
  <c r="R655"/>
  <c r="Q655"/>
  <c r="P655"/>
  <c r="O655"/>
  <c r="W654"/>
  <c r="V654"/>
  <c r="U654"/>
  <c r="T654"/>
  <c r="S654"/>
  <c r="Y654" s="1"/>
  <c r="X654" s="1"/>
  <c r="R654"/>
  <c r="Q654"/>
  <c r="P654"/>
  <c r="O654"/>
  <c r="W653"/>
  <c r="V653"/>
  <c r="U653"/>
  <c r="T653"/>
  <c r="S653"/>
  <c r="R653"/>
  <c r="Q653"/>
  <c r="P653"/>
  <c r="O653"/>
  <c r="W652"/>
  <c r="V652"/>
  <c r="U652"/>
  <c r="T652"/>
  <c r="S652"/>
  <c r="Y652" s="1"/>
  <c r="X652" s="1"/>
  <c r="R652"/>
  <c r="Q652"/>
  <c r="P652"/>
  <c r="O652"/>
  <c r="W651"/>
  <c r="V651"/>
  <c r="U651"/>
  <c r="T651"/>
  <c r="S651"/>
  <c r="R651"/>
  <c r="Q651"/>
  <c r="P651"/>
  <c r="O651"/>
  <c r="W650"/>
  <c r="V650"/>
  <c r="U650"/>
  <c r="T650"/>
  <c r="S650"/>
  <c r="Y650" s="1"/>
  <c r="X650" s="1"/>
  <c r="R650"/>
  <c r="Q650"/>
  <c r="P650"/>
  <c r="O650"/>
  <c r="W649"/>
  <c r="V649"/>
  <c r="U649"/>
  <c r="T649"/>
  <c r="S649"/>
  <c r="R649"/>
  <c r="Q649"/>
  <c r="P649"/>
  <c r="O649"/>
  <c r="W648"/>
  <c r="V648"/>
  <c r="U648"/>
  <c r="T648"/>
  <c r="S648"/>
  <c r="Y648" s="1"/>
  <c r="X648" s="1"/>
  <c r="R648"/>
  <c r="Q648"/>
  <c r="P648"/>
  <c r="O648"/>
  <c r="W647"/>
  <c r="V647"/>
  <c r="U647"/>
  <c r="T647"/>
  <c r="S647"/>
  <c r="R647"/>
  <c r="Q647"/>
  <c r="P647"/>
  <c r="O647"/>
  <c r="W646"/>
  <c r="V646"/>
  <c r="U646"/>
  <c r="T646"/>
  <c r="S646"/>
  <c r="Y646" s="1"/>
  <c r="X646" s="1"/>
  <c r="R646"/>
  <c r="Q646"/>
  <c r="P646"/>
  <c r="O646"/>
  <c r="W645"/>
  <c r="V645"/>
  <c r="U645"/>
  <c r="T645"/>
  <c r="S645"/>
  <c r="R645"/>
  <c r="Q645"/>
  <c r="P645"/>
  <c r="O645"/>
  <c r="W644"/>
  <c r="V644"/>
  <c r="U644"/>
  <c r="T644"/>
  <c r="S644"/>
  <c r="Y644" s="1"/>
  <c r="X644" s="1"/>
  <c r="R644"/>
  <c r="Q644"/>
  <c r="P644"/>
  <c r="O644"/>
  <c r="W643"/>
  <c r="V643"/>
  <c r="U643"/>
  <c r="T643"/>
  <c r="S643"/>
  <c r="R643"/>
  <c r="Q643"/>
  <c r="P643"/>
  <c r="O643"/>
  <c r="W642"/>
  <c r="V642"/>
  <c r="U642"/>
  <c r="T642"/>
  <c r="S642"/>
  <c r="Y642" s="1"/>
  <c r="X642" s="1"/>
  <c r="R642"/>
  <c r="Q642"/>
  <c r="P642"/>
  <c r="O642"/>
  <c r="W641"/>
  <c r="V641"/>
  <c r="U641"/>
  <c r="T641"/>
  <c r="S641"/>
  <c r="R641"/>
  <c r="Q641"/>
  <c r="P641"/>
  <c r="O641"/>
  <c r="W640"/>
  <c r="V640"/>
  <c r="U640"/>
  <c r="T640"/>
  <c r="S640"/>
  <c r="Y640" s="1"/>
  <c r="X640" s="1"/>
  <c r="R640"/>
  <c r="Q640"/>
  <c r="P640"/>
  <c r="O640"/>
  <c r="W639"/>
  <c r="V639"/>
  <c r="U639"/>
  <c r="T639"/>
  <c r="S639"/>
  <c r="R639"/>
  <c r="Q639"/>
  <c r="P639"/>
  <c r="O639"/>
  <c r="W638"/>
  <c r="V638"/>
  <c r="U638"/>
  <c r="T638"/>
  <c r="S638"/>
  <c r="Y638" s="1"/>
  <c r="X638" s="1"/>
  <c r="R638"/>
  <c r="Q638"/>
  <c r="P638"/>
  <c r="O638"/>
  <c r="W637"/>
  <c r="V637"/>
  <c r="U637"/>
  <c r="T637"/>
  <c r="S637"/>
  <c r="R637"/>
  <c r="Q637"/>
  <c r="P637"/>
  <c r="O637"/>
  <c r="W636"/>
  <c r="V636"/>
  <c r="U636"/>
  <c r="T636"/>
  <c r="S636"/>
  <c r="Y636" s="1"/>
  <c r="X636" s="1"/>
  <c r="R636"/>
  <c r="Q636"/>
  <c r="P636"/>
  <c r="O636"/>
  <c r="W635"/>
  <c r="V635"/>
  <c r="U635"/>
  <c r="T635"/>
  <c r="S635"/>
  <c r="R635"/>
  <c r="Q635"/>
  <c r="P635"/>
  <c r="O635"/>
  <c r="W634"/>
  <c r="V634"/>
  <c r="U634"/>
  <c r="T634"/>
  <c r="S634"/>
  <c r="Y634" s="1"/>
  <c r="X634" s="1"/>
  <c r="R634"/>
  <c r="Q634"/>
  <c r="P634"/>
  <c r="O634"/>
  <c r="W633"/>
  <c r="V633"/>
  <c r="U633"/>
  <c r="T633"/>
  <c r="S633"/>
  <c r="R633"/>
  <c r="Q633"/>
  <c r="P633"/>
  <c r="O633"/>
  <c r="W632"/>
  <c r="V632"/>
  <c r="U632"/>
  <c r="T632"/>
  <c r="S632"/>
  <c r="Y632" s="1"/>
  <c r="X632" s="1"/>
  <c r="R632"/>
  <c r="Q632"/>
  <c r="P632"/>
  <c r="O632"/>
  <c r="W631"/>
  <c r="V631"/>
  <c r="U631"/>
  <c r="T631"/>
  <c r="S631"/>
  <c r="R631"/>
  <c r="Q631"/>
  <c r="P631"/>
  <c r="O631"/>
  <c r="W630"/>
  <c r="V630"/>
  <c r="U630"/>
  <c r="T630"/>
  <c r="S630"/>
  <c r="Y630" s="1"/>
  <c r="X630" s="1"/>
  <c r="R630"/>
  <c r="Q630"/>
  <c r="P630"/>
  <c r="O630"/>
  <c r="W629"/>
  <c r="V629"/>
  <c r="U629"/>
  <c r="T629"/>
  <c r="S629"/>
  <c r="R629"/>
  <c r="Q629"/>
  <c r="P629"/>
  <c r="O629"/>
  <c r="W628"/>
  <c r="V628"/>
  <c r="U628"/>
  <c r="T628"/>
  <c r="S628"/>
  <c r="Y628" s="1"/>
  <c r="X628" s="1"/>
  <c r="R628"/>
  <c r="Q628"/>
  <c r="P628"/>
  <c r="O628"/>
  <c r="W627"/>
  <c r="V627"/>
  <c r="U627"/>
  <c r="T627"/>
  <c r="S627"/>
  <c r="R627"/>
  <c r="Q627"/>
  <c r="P627"/>
  <c r="O627"/>
  <c r="W626"/>
  <c r="V626"/>
  <c r="U626"/>
  <c r="T626"/>
  <c r="S626"/>
  <c r="Y626" s="1"/>
  <c r="X626" s="1"/>
  <c r="R626"/>
  <c r="Q626"/>
  <c r="P626"/>
  <c r="O626"/>
  <c r="W625"/>
  <c r="V625"/>
  <c r="U625"/>
  <c r="T625"/>
  <c r="S625"/>
  <c r="R625"/>
  <c r="Q625"/>
  <c r="P625"/>
  <c r="O625"/>
  <c r="W624"/>
  <c r="V624"/>
  <c r="U624"/>
  <c r="T624"/>
  <c r="S624"/>
  <c r="Y624" s="1"/>
  <c r="X624" s="1"/>
  <c r="R624"/>
  <c r="Q624"/>
  <c r="P624"/>
  <c r="O624"/>
  <c r="W623"/>
  <c r="V623"/>
  <c r="U623"/>
  <c r="T623"/>
  <c r="S623"/>
  <c r="R623"/>
  <c r="Q623"/>
  <c r="P623"/>
  <c r="O623"/>
  <c r="W622"/>
  <c r="V622"/>
  <c r="U622"/>
  <c r="T622"/>
  <c r="S622"/>
  <c r="Y622" s="1"/>
  <c r="X622" s="1"/>
  <c r="R622"/>
  <c r="Q622"/>
  <c r="P622"/>
  <c r="O622"/>
  <c r="W621"/>
  <c r="V621"/>
  <c r="U621"/>
  <c r="T621"/>
  <c r="S621"/>
  <c r="R621"/>
  <c r="Q621"/>
  <c r="P621"/>
  <c r="O621"/>
  <c r="W620"/>
  <c r="V620"/>
  <c r="U620"/>
  <c r="T620"/>
  <c r="S620"/>
  <c r="Y620" s="1"/>
  <c r="X620" s="1"/>
  <c r="R620"/>
  <c r="Q620"/>
  <c r="P620"/>
  <c r="O620"/>
  <c r="W619"/>
  <c r="V619"/>
  <c r="U619"/>
  <c r="T619"/>
  <c r="S619"/>
  <c r="R619"/>
  <c r="Q619"/>
  <c r="P619"/>
  <c r="O619"/>
  <c r="W618"/>
  <c r="V618"/>
  <c r="U618"/>
  <c r="T618"/>
  <c r="S618"/>
  <c r="Y618" s="1"/>
  <c r="X618" s="1"/>
  <c r="R618"/>
  <c r="Q618"/>
  <c r="P618"/>
  <c r="O618"/>
  <c r="W617"/>
  <c r="V617"/>
  <c r="U617"/>
  <c r="T617"/>
  <c r="S617"/>
  <c r="R617"/>
  <c r="Q617"/>
  <c r="P617"/>
  <c r="O617"/>
  <c r="W616"/>
  <c r="V616"/>
  <c r="U616"/>
  <c r="T616"/>
  <c r="S616"/>
  <c r="Y616" s="1"/>
  <c r="X616" s="1"/>
  <c r="R616"/>
  <c r="Q616"/>
  <c r="P616"/>
  <c r="O616"/>
  <c r="W615"/>
  <c r="V615"/>
  <c r="U615"/>
  <c r="T615"/>
  <c r="S615"/>
  <c r="R615"/>
  <c r="Q615"/>
  <c r="P615"/>
  <c r="O615"/>
  <c r="W614"/>
  <c r="V614"/>
  <c r="U614"/>
  <c r="T614"/>
  <c r="S614"/>
  <c r="Y614" s="1"/>
  <c r="X614" s="1"/>
  <c r="R614"/>
  <c r="Q614"/>
  <c r="P614"/>
  <c r="O614"/>
  <c r="W613"/>
  <c r="V613"/>
  <c r="U613"/>
  <c r="T613"/>
  <c r="S613"/>
  <c r="R613"/>
  <c r="Q613"/>
  <c r="P613"/>
  <c r="O613"/>
  <c r="W612"/>
  <c r="V612"/>
  <c r="U612"/>
  <c r="T612"/>
  <c r="S612"/>
  <c r="Y612" s="1"/>
  <c r="X612" s="1"/>
  <c r="R612"/>
  <c r="Q612"/>
  <c r="P612"/>
  <c r="O612"/>
  <c r="W611"/>
  <c r="V611"/>
  <c r="U611"/>
  <c r="T611"/>
  <c r="S611"/>
  <c r="R611"/>
  <c r="Q611"/>
  <c r="P611"/>
  <c r="O611"/>
  <c r="W610"/>
  <c r="V610"/>
  <c r="U610"/>
  <c r="T610"/>
  <c r="S610"/>
  <c r="Y610" s="1"/>
  <c r="X610" s="1"/>
  <c r="R610"/>
  <c r="Q610"/>
  <c r="P610"/>
  <c r="O610"/>
  <c r="W609"/>
  <c r="V609"/>
  <c r="U609"/>
  <c r="T609"/>
  <c r="S609"/>
  <c r="R609"/>
  <c r="Q609"/>
  <c r="P609"/>
  <c r="O609"/>
  <c r="W608"/>
  <c r="V608"/>
  <c r="U608"/>
  <c r="T608"/>
  <c r="S608"/>
  <c r="Y608" s="1"/>
  <c r="X608" s="1"/>
  <c r="R608"/>
  <c r="Q608"/>
  <c r="P608"/>
  <c r="O608"/>
  <c r="W607"/>
  <c r="V607"/>
  <c r="U607"/>
  <c r="T607"/>
  <c r="S607"/>
  <c r="R607"/>
  <c r="Q607"/>
  <c r="P607"/>
  <c r="O607"/>
  <c r="W606"/>
  <c r="V606"/>
  <c r="U606"/>
  <c r="T606"/>
  <c r="S606"/>
  <c r="Y606" s="1"/>
  <c r="X606" s="1"/>
  <c r="R606"/>
  <c r="Q606"/>
  <c r="P606"/>
  <c r="O606"/>
  <c r="W605"/>
  <c r="V605"/>
  <c r="U605"/>
  <c r="T605"/>
  <c r="S605"/>
  <c r="R605"/>
  <c r="Q605"/>
  <c r="P605"/>
  <c r="O605"/>
  <c r="W604"/>
  <c r="V604"/>
  <c r="U604"/>
  <c r="T604"/>
  <c r="S604"/>
  <c r="Y604" s="1"/>
  <c r="X604" s="1"/>
  <c r="R604"/>
  <c r="Q604"/>
  <c r="P604"/>
  <c r="O604"/>
  <c r="W603"/>
  <c r="V603"/>
  <c r="U603"/>
  <c r="T603"/>
  <c r="S603"/>
  <c r="R603"/>
  <c r="Q603"/>
  <c r="P603"/>
  <c r="O603"/>
  <c r="W602"/>
  <c r="V602"/>
  <c r="U602"/>
  <c r="T602"/>
  <c r="S602"/>
  <c r="Y602" s="1"/>
  <c r="X602" s="1"/>
  <c r="R602"/>
  <c r="Q602"/>
  <c r="P602"/>
  <c r="O602"/>
  <c r="W601"/>
  <c r="V601"/>
  <c r="U601"/>
  <c r="T601"/>
  <c r="S601"/>
  <c r="R601"/>
  <c r="Q601"/>
  <c r="P601"/>
  <c r="O601"/>
  <c r="W600"/>
  <c r="V600"/>
  <c r="U600"/>
  <c r="T600"/>
  <c r="S600"/>
  <c r="Y600" s="1"/>
  <c r="X600" s="1"/>
  <c r="R600"/>
  <c r="Q600"/>
  <c r="P600"/>
  <c r="O600"/>
  <c r="W599"/>
  <c r="V599"/>
  <c r="U599"/>
  <c r="T599"/>
  <c r="S599"/>
  <c r="R599"/>
  <c r="Q599"/>
  <c r="P599"/>
  <c r="O599"/>
  <c r="W598"/>
  <c r="V598"/>
  <c r="U598"/>
  <c r="T598"/>
  <c r="S598"/>
  <c r="Y598" s="1"/>
  <c r="X598" s="1"/>
  <c r="R598"/>
  <c r="Q598"/>
  <c r="P598"/>
  <c r="O598"/>
  <c r="W597"/>
  <c r="V597"/>
  <c r="U597"/>
  <c r="T597"/>
  <c r="S597"/>
  <c r="R597"/>
  <c r="Q597"/>
  <c r="P597"/>
  <c r="O597"/>
  <c r="W596"/>
  <c r="V596"/>
  <c r="U596"/>
  <c r="T596"/>
  <c r="S596"/>
  <c r="Y596" s="1"/>
  <c r="X596" s="1"/>
  <c r="R596"/>
  <c r="Q596"/>
  <c r="P596"/>
  <c r="O596"/>
  <c r="W595"/>
  <c r="V595"/>
  <c r="U595"/>
  <c r="T595"/>
  <c r="S595"/>
  <c r="R595"/>
  <c r="Q595"/>
  <c r="P595"/>
  <c r="O595"/>
  <c r="W594"/>
  <c r="V594"/>
  <c r="U594"/>
  <c r="T594"/>
  <c r="S594"/>
  <c r="R594"/>
  <c r="Q594"/>
  <c r="P594"/>
  <c r="O594"/>
  <c r="W593"/>
  <c r="V593"/>
  <c r="U593"/>
  <c r="T593"/>
  <c r="S593"/>
  <c r="Y593" s="1"/>
  <c r="X593" s="1"/>
  <c r="R593"/>
  <c r="Q593"/>
  <c r="P593"/>
  <c r="O593"/>
  <c r="W592"/>
  <c r="V592"/>
  <c r="U592"/>
  <c r="T592"/>
  <c r="S592"/>
  <c r="R592"/>
  <c r="Q592"/>
  <c r="P592"/>
  <c r="O592"/>
  <c r="W591"/>
  <c r="V591"/>
  <c r="U591"/>
  <c r="T591"/>
  <c r="S591"/>
  <c r="Y591" s="1"/>
  <c r="X591" s="1"/>
  <c r="R591"/>
  <c r="Q591"/>
  <c r="P591"/>
  <c r="O591"/>
  <c r="W590"/>
  <c r="V590"/>
  <c r="U590"/>
  <c r="T590"/>
  <c r="S590"/>
  <c r="R590"/>
  <c r="Q590"/>
  <c r="P590"/>
  <c r="O590"/>
  <c r="W589"/>
  <c r="V589"/>
  <c r="U589"/>
  <c r="T589"/>
  <c r="S589"/>
  <c r="Y589" s="1"/>
  <c r="X589" s="1"/>
  <c r="R589"/>
  <c r="Q589"/>
  <c r="P589"/>
  <c r="O589"/>
  <c r="W588"/>
  <c r="V588"/>
  <c r="U588"/>
  <c r="T588"/>
  <c r="S588"/>
  <c r="R588"/>
  <c r="Q588"/>
  <c r="P588"/>
  <c r="O588"/>
  <c r="W587"/>
  <c r="V587"/>
  <c r="U587"/>
  <c r="T587"/>
  <c r="S587"/>
  <c r="Y587" s="1"/>
  <c r="X587" s="1"/>
  <c r="R587"/>
  <c r="Q587"/>
  <c r="P587"/>
  <c r="O587"/>
  <c r="W586"/>
  <c r="V586"/>
  <c r="U586"/>
  <c r="T586"/>
  <c r="S586"/>
  <c r="R586"/>
  <c r="Q586"/>
  <c r="P586"/>
  <c r="O586"/>
  <c r="W585"/>
  <c r="V585"/>
  <c r="U585"/>
  <c r="T585"/>
  <c r="S585"/>
  <c r="Y585" s="1"/>
  <c r="X585" s="1"/>
  <c r="R585"/>
  <c r="Q585"/>
  <c r="P585"/>
  <c r="O585"/>
  <c r="W584"/>
  <c r="V584"/>
  <c r="U584"/>
  <c r="T584"/>
  <c r="S584"/>
  <c r="R584"/>
  <c r="Q584"/>
  <c r="P584"/>
  <c r="O584"/>
  <c r="W583"/>
  <c r="V583"/>
  <c r="U583"/>
  <c r="T583"/>
  <c r="S583"/>
  <c r="Y583" s="1"/>
  <c r="X583" s="1"/>
  <c r="R583"/>
  <c r="Q583"/>
  <c r="P583"/>
  <c r="O583"/>
  <c r="W582"/>
  <c r="V582"/>
  <c r="U582"/>
  <c r="T582"/>
  <c r="S582"/>
  <c r="R582"/>
  <c r="Q582"/>
  <c r="P582"/>
  <c r="O582"/>
  <c r="W581"/>
  <c r="V581"/>
  <c r="U581"/>
  <c r="T581"/>
  <c r="S581"/>
  <c r="Y581" s="1"/>
  <c r="X581" s="1"/>
  <c r="R581"/>
  <c r="Q581"/>
  <c r="P581"/>
  <c r="O581"/>
  <c r="W580"/>
  <c r="V580"/>
  <c r="U580"/>
  <c r="T580"/>
  <c r="S580"/>
  <c r="R580"/>
  <c r="Q580"/>
  <c r="P580"/>
  <c r="O580"/>
  <c r="W579"/>
  <c r="V579"/>
  <c r="U579"/>
  <c r="T579"/>
  <c r="S579"/>
  <c r="Y579" s="1"/>
  <c r="X579" s="1"/>
  <c r="R579"/>
  <c r="Q579"/>
  <c r="P579"/>
  <c r="O579"/>
  <c r="W578"/>
  <c r="V578"/>
  <c r="U578"/>
  <c r="T578"/>
  <c r="S578"/>
  <c r="R578"/>
  <c r="Q578"/>
  <c r="P578"/>
  <c r="O578"/>
  <c r="W577"/>
  <c r="V577"/>
  <c r="U577"/>
  <c r="T577"/>
  <c r="S577"/>
  <c r="Y577" s="1"/>
  <c r="X577" s="1"/>
  <c r="R577"/>
  <c r="Q577"/>
  <c r="P577"/>
  <c r="O577"/>
  <c r="W576"/>
  <c r="V576"/>
  <c r="U576"/>
  <c r="T576"/>
  <c r="S576"/>
  <c r="R576"/>
  <c r="Q576"/>
  <c r="P576"/>
  <c r="O576"/>
  <c r="Y575"/>
  <c r="X575" s="1"/>
  <c r="W575"/>
  <c r="V575"/>
  <c r="U575"/>
  <c r="T575"/>
  <c r="S575"/>
  <c r="R575"/>
  <c r="Q575"/>
  <c r="P575"/>
  <c r="O575"/>
  <c r="W574"/>
  <c r="V574"/>
  <c r="U574"/>
  <c r="T574"/>
  <c r="S574"/>
  <c r="R574"/>
  <c r="Q574"/>
  <c r="P574"/>
  <c r="O574"/>
  <c r="W573"/>
  <c r="V573"/>
  <c r="U573"/>
  <c r="T573"/>
  <c r="S573"/>
  <c r="Y573" s="1"/>
  <c r="X573" s="1"/>
  <c r="R573"/>
  <c r="Q573"/>
  <c r="P573"/>
  <c r="O573"/>
  <c r="W572"/>
  <c r="V572"/>
  <c r="U572"/>
  <c r="T572"/>
  <c r="S572"/>
  <c r="R572"/>
  <c r="Q572"/>
  <c r="P572"/>
  <c r="O572"/>
  <c r="W571"/>
  <c r="V571"/>
  <c r="U571"/>
  <c r="T571"/>
  <c r="S571"/>
  <c r="Y571" s="1"/>
  <c r="X571" s="1"/>
  <c r="R571"/>
  <c r="Q571"/>
  <c r="P571"/>
  <c r="O571"/>
  <c r="W570"/>
  <c r="V570"/>
  <c r="U570"/>
  <c r="T570"/>
  <c r="S570"/>
  <c r="R570"/>
  <c r="Q570"/>
  <c r="P570"/>
  <c r="O570"/>
  <c r="W569"/>
  <c r="V569"/>
  <c r="U569"/>
  <c r="T569"/>
  <c r="S569"/>
  <c r="Y569" s="1"/>
  <c r="X569" s="1"/>
  <c r="R569"/>
  <c r="Q569"/>
  <c r="P569"/>
  <c r="O569"/>
  <c r="W568"/>
  <c r="V568"/>
  <c r="U568"/>
  <c r="T568"/>
  <c r="S568"/>
  <c r="R568"/>
  <c r="Q568"/>
  <c r="P568"/>
  <c r="O568"/>
  <c r="W567"/>
  <c r="V567"/>
  <c r="U567"/>
  <c r="T567"/>
  <c r="S567"/>
  <c r="Y567" s="1"/>
  <c r="X567" s="1"/>
  <c r="R567"/>
  <c r="Q567"/>
  <c r="P567"/>
  <c r="O567"/>
  <c r="W566"/>
  <c r="V566"/>
  <c r="U566"/>
  <c r="T566"/>
  <c r="S566"/>
  <c r="R566"/>
  <c r="Q566"/>
  <c r="P566"/>
  <c r="O566"/>
  <c r="W565"/>
  <c r="V565"/>
  <c r="U565"/>
  <c r="T565"/>
  <c r="S565"/>
  <c r="Y565" s="1"/>
  <c r="X565" s="1"/>
  <c r="R565"/>
  <c r="Q565"/>
  <c r="P565"/>
  <c r="O565"/>
  <c r="W564"/>
  <c r="V564"/>
  <c r="U564"/>
  <c r="T564"/>
  <c r="S564"/>
  <c r="R564"/>
  <c r="Q564"/>
  <c r="P564"/>
  <c r="O564"/>
  <c r="W563"/>
  <c r="V563"/>
  <c r="U563"/>
  <c r="T563"/>
  <c r="S563"/>
  <c r="Y563" s="1"/>
  <c r="X563" s="1"/>
  <c r="R563"/>
  <c r="Q563"/>
  <c r="P563"/>
  <c r="O563"/>
  <c r="W562"/>
  <c r="V562"/>
  <c r="U562"/>
  <c r="T562"/>
  <c r="S562"/>
  <c r="R562"/>
  <c r="Q562"/>
  <c r="P562"/>
  <c r="O562"/>
  <c r="W561"/>
  <c r="V561"/>
  <c r="U561"/>
  <c r="T561"/>
  <c r="S561"/>
  <c r="Y561" s="1"/>
  <c r="X561" s="1"/>
  <c r="R561"/>
  <c r="Q561"/>
  <c r="P561"/>
  <c r="O561"/>
  <c r="W560"/>
  <c r="V560"/>
  <c r="U560"/>
  <c r="T560"/>
  <c r="S560"/>
  <c r="Y560" s="1"/>
  <c r="X560" s="1"/>
  <c r="R560"/>
  <c r="Q560"/>
  <c r="P560"/>
  <c r="O560"/>
  <c r="W559"/>
  <c r="V559"/>
  <c r="U559"/>
  <c r="T559"/>
  <c r="S559"/>
  <c r="Y559" s="1"/>
  <c r="X559" s="1"/>
  <c r="R559"/>
  <c r="Q559"/>
  <c r="P559"/>
  <c r="O559"/>
  <c r="W558"/>
  <c r="V558"/>
  <c r="U558"/>
  <c r="T558"/>
  <c r="S558"/>
  <c r="R558"/>
  <c r="Q558"/>
  <c r="P558"/>
  <c r="O558"/>
  <c r="W557"/>
  <c r="V557"/>
  <c r="U557"/>
  <c r="T557"/>
  <c r="S557"/>
  <c r="R557"/>
  <c r="Q557"/>
  <c r="P557"/>
  <c r="O557"/>
  <c r="W556"/>
  <c r="V556"/>
  <c r="U556"/>
  <c r="T556"/>
  <c r="S556"/>
  <c r="R556"/>
  <c r="Q556"/>
  <c r="P556"/>
  <c r="O556"/>
  <c r="W555"/>
  <c r="V555"/>
  <c r="U555"/>
  <c r="T555"/>
  <c r="S555"/>
  <c r="Y555" s="1"/>
  <c r="X555" s="1"/>
  <c r="R555"/>
  <c r="Q555"/>
  <c r="P555"/>
  <c r="O555"/>
  <c r="W554"/>
  <c r="V554"/>
  <c r="U554"/>
  <c r="T554"/>
  <c r="S554"/>
  <c r="Y554" s="1"/>
  <c r="X554" s="1"/>
  <c r="R554"/>
  <c r="Q554"/>
  <c r="P554"/>
  <c r="O554"/>
  <c r="W553"/>
  <c r="V553"/>
  <c r="U553"/>
  <c r="T553"/>
  <c r="S553"/>
  <c r="Y553" s="1"/>
  <c r="X553" s="1"/>
  <c r="R553"/>
  <c r="Q553"/>
  <c r="P553"/>
  <c r="O553"/>
  <c r="W552"/>
  <c r="V552"/>
  <c r="U552"/>
  <c r="T552"/>
  <c r="S552"/>
  <c r="Y552" s="1"/>
  <c r="X552" s="1"/>
  <c r="R552"/>
  <c r="Q552"/>
  <c r="P552"/>
  <c r="O552"/>
  <c r="W551"/>
  <c r="V551"/>
  <c r="U551"/>
  <c r="T551"/>
  <c r="S551"/>
  <c r="R551"/>
  <c r="Q551"/>
  <c r="P551"/>
  <c r="O551"/>
  <c r="W550"/>
  <c r="V550"/>
  <c r="U550"/>
  <c r="T550"/>
  <c r="S550"/>
  <c r="R550"/>
  <c r="Q550"/>
  <c r="P550"/>
  <c r="O550"/>
  <c r="W549"/>
  <c r="V549"/>
  <c r="U549"/>
  <c r="T549"/>
  <c r="S549"/>
  <c r="R549"/>
  <c r="Q549"/>
  <c r="P549"/>
  <c r="O549"/>
  <c r="W548"/>
  <c r="V548"/>
  <c r="U548"/>
  <c r="T548"/>
  <c r="S548"/>
  <c r="R548"/>
  <c r="Q548"/>
  <c r="P548"/>
  <c r="O548"/>
  <c r="W547"/>
  <c r="V547"/>
  <c r="U547"/>
  <c r="T547"/>
  <c r="S547"/>
  <c r="Y547" s="1"/>
  <c r="X547" s="1"/>
  <c r="R547"/>
  <c r="Q547"/>
  <c r="P547"/>
  <c r="O547"/>
  <c r="W546"/>
  <c r="V546"/>
  <c r="U546"/>
  <c r="T546"/>
  <c r="S546"/>
  <c r="Y546" s="1"/>
  <c r="X546" s="1"/>
  <c r="R546"/>
  <c r="Q546"/>
  <c r="P546"/>
  <c r="O546"/>
  <c r="W545"/>
  <c r="V545"/>
  <c r="U545"/>
  <c r="T545"/>
  <c r="S545"/>
  <c r="Y545" s="1"/>
  <c r="X545" s="1"/>
  <c r="R545"/>
  <c r="Q545"/>
  <c r="P545"/>
  <c r="O545"/>
  <c r="W544"/>
  <c r="V544"/>
  <c r="U544"/>
  <c r="T544"/>
  <c r="S544"/>
  <c r="Y544" s="1"/>
  <c r="X544" s="1"/>
  <c r="R544"/>
  <c r="Q544"/>
  <c r="P544"/>
  <c r="O544"/>
  <c r="W543"/>
  <c r="V543"/>
  <c r="U543"/>
  <c r="T543"/>
  <c r="S543"/>
  <c r="R543"/>
  <c r="Q543"/>
  <c r="P543"/>
  <c r="O543"/>
  <c r="W542"/>
  <c r="V542"/>
  <c r="U542"/>
  <c r="T542"/>
  <c r="S542"/>
  <c r="R542"/>
  <c r="Q542"/>
  <c r="P542"/>
  <c r="O542"/>
  <c r="W541"/>
  <c r="V541"/>
  <c r="U541"/>
  <c r="T541"/>
  <c r="S541"/>
  <c r="R541"/>
  <c r="Q541"/>
  <c r="P541"/>
  <c r="O541"/>
  <c r="W540"/>
  <c r="V540"/>
  <c r="U540"/>
  <c r="T540"/>
  <c r="S540"/>
  <c r="R540"/>
  <c r="Q540"/>
  <c r="P540"/>
  <c r="O540"/>
  <c r="W539"/>
  <c r="V539"/>
  <c r="U539"/>
  <c r="T539"/>
  <c r="S539"/>
  <c r="Y539" s="1"/>
  <c r="X539" s="1"/>
  <c r="R539"/>
  <c r="Q539"/>
  <c r="P539"/>
  <c r="O539"/>
  <c r="W538"/>
  <c r="V538"/>
  <c r="U538"/>
  <c r="T538"/>
  <c r="S538"/>
  <c r="Y538" s="1"/>
  <c r="X538" s="1"/>
  <c r="R538"/>
  <c r="Q538"/>
  <c r="P538"/>
  <c r="O538"/>
  <c r="W537"/>
  <c r="V537"/>
  <c r="U537"/>
  <c r="T537"/>
  <c r="S537"/>
  <c r="Y537" s="1"/>
  <c r="X537" s="1"/>
  <c r="R537"/>
  <c r="Q537"/>
  <c r="P537"/>
  <c r="O537"/>
  <c r="W536"/>
  <c r="V536"/>
  <c r="U536"/>
  <c r="T536"/>
  <c r="S536"/>
  <c r="Y536" s="1"/>
  <c r="X536" s="1"/>
  <c r="R536"/>
  <c r="Q536"/>
  <c r="P536"/>
  <c r="O536"/>
  <c r="W535"/>
  <c r="V535"/>
  <c r="U535"/>
  <c r="T535"/>
  <c r="S535"/>
  <c r="R535"/>
  <c r="Q535"/>
  <c r="P535"/>
  <c r="O535"/>
  <c r="W534"/>
  <c r="V534"/>
  <c r="U534"/>
  <c r="T534"/>
  <c r="S534"/>
  <c r="R534"/>
  <c r="Q534"/>
  <c r="P534"/>
  <c r="O534"/>
  <c r="W533"/>
  <c r="V533"/>
  <c r="U533"/>
  <c r="T533"/>
  <c r="S533"/>
  <c r="R533"/>
  <c r="Q533"/>
  <c r="P533"/>
  <c r="O533"/>
  <c r="W532"/>
  <c r="V532"/>
  <c r="U532"/>
  <c r="T532"/>
  <c r="S532"/>
  <c r="R532"/>
  <c r="Q532"/>
  <c r="P532"/>
  <c r="O532"/>
  <c r="W531"/>
  <c r="V531"/>
  <c r="U531"/>
  <c r="T531"/>
  <c r="S531"/>
  <c r="Y531" s="1"/>
  <c r="X531" s="1"/>
  <c r="R531"/>
  <c r="Q531"/>
  <c r="P531"/>
  <c r="O531"/>
  <c r="W530"/>
  <c r="V530"/>
  <c r="U530"/>
  <c r="T530"/>
  <c r="S530"/>
  <c r="Y530" s="1"/>
  <c r="X530" s="1"/>
  <c r="R530"/>
  <c r="Q530"/>
  <c r="P530"/>
  <c r="O530"/>
  <c r="W529"/>
  <c r="V529"/>
  <c r="U529"/>
  <c r="T529"/>
  <c r="S529"/>
  <c r="Y529" s="1"/>
  <c r="X529" s="1"/>
  <c r="R529"/>
  <c r="Q529"/>
  <c r="P529"/>
  <c r="O529"/>
  <c r="W528"/>
  <c r="V528"/>
  <c r="U528"/>
  <c r="T528"/>
  <c r="S528"/>
  <c r="Y528" s="1"/>
  <c r="X528" s="1"/>
  <c r="R528"/>
  <c r="Q528"/>
  <c r="P528"/>
  <c r="O528"/>
  <c r="W527"/>
  <c r="V527"/>
  <c r="U527"/>
  <c r="T527"/>
  <c r="S527"/>
  <c r="R527"/>
  <c r="Q527"/>
  <c r="P527"/>
  <c r="O527"/>
  <c r="W526"/>
  <c r="V526"/>
  <c r="U526"/>
  <c r="T526"/>
  <c r="S526"/>
  <c r="R526"/>
  <c r="Q526"/>
  <c r="P526"/>
  <c r="O526"/>
  <c r="W525"/>
  <c r="V525"/>
  <c r="U525"/>
  <c r="T525"/>
  <c r="S525"/>
  <c r="R525"/>
  <c r="Q525"/>
  <c r="P525"/>
  <c r="O525"/>
  <c r="W524"/>
  <c r="V524"/>
  <c r="U524"/>
  <c r="T524"/>
  <c r="S524"/>
  <c r="R524"/>
  <c r="Q524"/>
  <c r="P524"/>
  <c r="O524"/>
  <c r="W523"/>
  <c r="V523"/>
  <c r="U523"/>
  <c r="T523"/>
  <c r="S523"/>
  <c r="Y523" s="1"/>
  <c r="X523" s="1"/>
  <c r="R523"/>
  <c r="Q523"/>
  <c r="P523"/>
  <c r="O523"/>
  <c r="W522"/>
  <c r="V522"/>
  <c r="U522"/>
  <c r="T522"/>
  <c r="S522"/>
  <c r="Y522" s="1"/>
  <c r="X522" s="1"/>
  <c r="R522"/>
  <c r="Q522"/>
  <c r="P522"/>
  <c r="O522"/>
  <c r="W521"/>
  <c r="V521"/>
  <c r="U521"/>
  <c r="T521"/>
  <c r="S521"/>
  <c r="Y521" s="1"/>
  <c r="X521" s="1"/>
  <c r="R521"/>
  <c r="Q521"/>
  <c r="P521"/>
  <c r="O521"/>
  <c r="W520"/>
  <c r="V520"/>
  <c r="U520"/>
  <c r="T520"/>
  <c r="S520"/>
  <c r="Y520" s="1"/>
  <c r="X520" s="1"/>
  <c r="R520"/>
  <c r="Q520"/>
  <c r="P520"/>
  <c r="O520"/>
  <c r="W519"/>
  <c r="V519"/>
  <c r="U519"/>
  <c r="T519"/>
  <c r="S519"/>
  <c r="R519"/>
  <c r="Q519"/>
  <c r="P519"/>
  <c r="O519"/>
  <c r="W518"/>
  <c r="V518"/>
  <c r="U518"/>
  <c r="T518"/>
  <c r="S518"/>
  <c r="R518"/>
  <c r="Q518"/>
  <c r="P518"/>
  <c r="O518"/>
  <c r="W517"/>
  <c r="V517"/>
  <c r="U517"/>
  <c r="T517"/>
  <c r="S517"/>
  <c r="R517"/>
  <c r="Q517"/>
  <c r="P517"/>
  <c r="O517"/>
  <c r="W516"/>
  <c r="V516"/>
  <c r="U516"/>
  <c r="T516"/>
  <c r="S516"/>
  <c r="R516"/>
  <c r="Q516"/>
  <c r="P516"/>
  <c r="O516"/>
  <c r="W515"/>
  <c r="V515"/>
  <c r="U515"/>
  <c r="T515"/>
  <c r="S515"/>
  <c r="Y515" s="1"/>
  <c r="X515" s="1"/>
  <c r="R515"/>
  <c r="Q515"/>
  <c r="P515"/>
  <c r="O515"/>
  <c r="W514"/>
  <c r="V514"/>
  <c r="U514"/>
  <c r="T514"/>
  <c r="S514"/>
  <c r="Y514" s="1"/>
  <c r="X514" s="1"/>
  <c r="R514"/>
  <c r="Q514"/>
  <c r="P514"/>
  <c r="O514"/>
  <c r="W513"/>
  <c r="V513"/>
  <c r="U513"/>
  <c r="T513"/>
  <c r="S513"/>
  <c r="Y513" s="1"/>
  <c r="X513" s="1"/>
  <c r="R513"/>
  <c r="Q513"/>
  <c r="P513"/>
  <c r="O513"/>
  <c r="W512"/>
  <c r="V512"/>
  <c r="U512"/>
  <c r="T512"/>
  <c r="S512"/>
  <c r="Y512" s="1"/>
  <c r="X512" s="1"/>
  <c r="R512"/>
  <c r="Q512"/>
  <c r="P512"/>
  <c r="O512"/>
  <c r="W511"/>
  <c r="V511"/>
  <c r="U511"/>
  <c r="T511"/>
  <c r="S511"/>
  <c r="R511"/>
  <c r="Q511"/>
  <c r="P511"/>
  <c r="O511"/>
  <c r="W510"/>
  <c r="V510"/>
  <c r="U510"/>
  <c r="T510"/>
  <c r="S510"/>
  <c r="R510"/>
  <c r="Q510"/>
  <c r="P510"/>
  <c r="O510"/>
  <c r="W509"/>
  <c r="V509"/>
  <c r="U509"/>
  <c r="T509"/>
  <c r="S509"/>
  <c r="R509"/>
  <c r="Q509"/>
  <c r="P509"/>
  <c r="O509"/>
  <c r="W508"/>
  <c r="V508"/>
  <c r="U508"/>
  <c r="T508"/>
  <c r="S508"/>
  <c r="R508"/>
  <c r="Q508"/>
  <c r="P508"/>
  <c r="O508"/>
  <c r="W507"/>
  <c r="V507"/>
  <c r="U507"/>
  <c r="T507"/>
  <c r="S507"/>
  <c r="Y507" s="1"/>
  <c r="X507" s="1"/>
  <c r="R507"/>
  <c r="Q507"/>
  <c r="P507"/>
  <c r="O507"/>
  <c r="W506"/>
  <c r="V506"/>
  <c r="U506"/>
  <c r="T506"/>
  <c r="S506"/>
  <c r="Y506" s="1"/>
  <c r="X506" s="1"/>
  <c r="R506"/>
  <c r="Q506"/>
  <c r="P506"/>
  <c r="O506"/>
  <c r="W505"/>
  <c r="V505"/>
  <c r="U505"/>
  <c r="T505"/>
  <c r="S505"/>
  <c r="Y505" s="1"/>
  <c r="X505" s="1"/>
  <c r="R505"/>
  <c r="Q505"/>
  <c r="P505"/>
  <c r="O505"/>
  <c r="W504"/>
  <c r="V504"/>
  <c r="U504"/>
  <c r="T504"/>
  <c r="S504"/>
  <c r="Y504" s="1"/>
  <c r="X504" s="1"/>
  <c r="R504"/>
  <c r="Q504"/>
  <c r="P504"/>
  <c r="O504"/>
  <c r="W503"/>
  <c r="V503"/>
  <c r="U503"/>
  <c r="T503"/>
  <c r="S503"/>
  <c r="R503"/>
  <c r="Q503"/>
  <c r="P503"/>
  <c r="O503"/>
  <c r="W502"/>
  <c r="V502"/>
  <c r="U502"/>
  <c r="T502"/>
  <c r="S502"/>
  <c r="R502"/>
  <c r="Q502"/>
  <c r="P502"/>
  <c r="O502"/>
  <c r="W501"/>
  <c r="V501"/>
  <c r="U501"/>
  <c r="T501"/>
  <c r="S501"/>
  <c r="R501"/>
  <c r="Q501"/>
  <c r="P501"/>
  <c r="O501"/>
  <c r="W500"/>
  <c r="V500"/>
  <c r="U500"/>
  <c r="T500"/>
  <c r="S500"/>
  <c r="R500"/>
  <c r="Q500"/>
  <c r="P500"/>
  <c r="O500"/>
  <c r="W499"/>
  <c r="V499"/>
  <c r="U499"/>
  <c r="T499"/>
  <c r="S499"/>
  <c r="Y499" s="1"/>
  <c r="X499" s="1"/>
  <c r="R499"/>
  <c r="Q499"/>
  <c r="P499"/>
  <c r="O499"/>
  <c r="Y498"/>
  <c r="X498" s="1"/>
  <c r="W498"/>
  <c r="V498"/>
  <c r="U498"/>
  <c r="T498"/>
  <c r="S498"/>
  <c r="R498"/>
  <c r="Q498"/>
  <c r="P498"/>
  <c r="O498"/>
  <c r="W497"/>
  <c r="V497"/>
  <c r="U497"/>
  <c r="T497"/>
  <c r="S497"/>
  <c r="Y497" s="1"/>
  <c r="X497" s="1"/>
  <c r="R497"/>
  <c r="Q497"/>
  <c r="P497"/>
  <c r="O497"/>
  <c r="W496"/>
  <c r="V496"/>
  <c r="U496"/>
  <c r="T496"/>
  <c r="S496"/>
  <c r="Y496" s="1"/>
  <c r="X496" s="1"/>
  <c r="R496"/>
  <c r="Q496"/>
  <c r="P496"/>
  <c r="O496"/>
  <c r="W495"/>
  <c r="V495"/>
  <c r="U495"/>
  <c r="T495"/>
  <c r="S495"/>
  <c r="R495"/>
  <c r="Q495"/>
  <c r="P495"/>
  <c r="O495"/>
  <c r="W494"/>
  <c r="V494"/>
  <c r="U494"/>
  <c r="T494"/>
  <c r="S494"/>
  <c r="R494"/>
  <c r="Q494"/>
  <c r="P494"/>
  <c r="O494"/>
  <c r="W493"/>
  <c r="V493"/>
  <c r="U493"/>
  <c r="T493"/>
  <c r="S493"/>
  <c r="R493"/>
  <c r="Q493"/>
  <c r="P493"/>
  <c r="O493"/>
  <c r="W492"/>
  <c r="V492"/>
  <c r="U492"/>
  <c r="T492"/>
  <c r="S492"/>
  <c r="R492"/>
  <c r="Q492"/>
  <c r="P492"/>
  <c r="O492"/>
  <c r="W491"/>
  <c r="V491"/>
  <c r="U491"/>
  <c r="T491"/>
  <c r="S491"/>
  <c r="R491"/>
  <c r="Q491"/>
  <c r="P491"/>
  <c r="O491"/>
  <c r="W490"/>
  <c r="V490"/>
  <c r="U490"/>
  <c r="T490"/>
  <c r="S490"/>
  <c r="Y490" s="1"/>
  <c r="X490" s="1"/>
  <c r="R490"/>
  <c r="Q490"/>
  <c r="P490"/>
  <c r="O490"/>
  <c r="W489"/>
  <c r="V489"/>
  <c r="U489"/>
  <c r="T489"/>
  <c r="S489"/>
  <c r="Y489" s="1"/>
  <c r="X489" s="1"/>
  <c r="R489"/>
  <c r="Q489"/>
  <c r="P489"/>
  <c r="O489"/>
  <c r="W488"/>
  <c r="V488"/>
  <c r="U488"/>
  <c r="T488"/>
  <c r="S488"/>
  <c r="Y488" s="1"/>
  <c r="X488" s="1"/>
  <c r="R488"/>
  <c r="Q488"/>
  <c r="P488"/>
  <c r="O488"/>
  <c r="W487"/>
  <c r="V487"/>
  <c r="U487"/>
  <c r="T487"/>
  <c r="S487"/>
  <c r="Y487" s="1"/>
  <c r="X487" s="1"/>
  <c r="R487"/>
  <c r="Q487"/>
  <c r="P487"/>
  <c r="O487"/>
  <c r="W486"/>
  <c r="V486"/>
  <c r="U486"/>
  <c r="T486"/>
  <c r="S486"/>
  <c r="R486"/>
  <c r="Q486"/>
  <c r="P486"/>
  <c r="O486"/>
  <c r="W485"/>
  <c r="V485"/>
  <c r="U485"/>
  <c r="T485"/>
  <c r="S485"/>
  <c r="R485"/>
  <c r="Q485"/>
  <c r="P485"/>
  <c r="O485"/>
  <c r="W484"/>
  <c r="V484"/>
  <c r="U484"/>
  <c r="T484"/>
  <c r="S484"/>
  <c r="R484"/>
  <c r="Q484"/>
  <c r="P484"/>
  <c r="O484"/>
  <c r="W483"/>
  <c r="V483"/>
  <c r="U483"/>
  <c r="T483"/>
  <c r="S483"/>
  <c r="R483"/>
  <c r="Q483"/>
  <c r="P483"/>
  <c r="O483"/>
  <c r="W482"/>
  <c r="V482"/>
  <c r="U482"/>
  <c r="T482"/>
  <c r="S482"/>
  <c r="Y482" s="1"/>
  <c r="X482" s="1"/>
  <c r="R482"/>
  <c r="Q482"/>
  <c r="P482"/>
  <c r="O482"/>
  <c r="W481"/>
  <c r="V481"/>
  <c r="U481"/>
  <c r="T481"/>
  <c r="S481"/>
  <c r="Y481" s="1"/>
  <c r="X481" s="1"/>
  <c r="R481"/>
  <c r="Q481"/>
  <c r="P481"/>
  <c r="O481"/>
  <c r="W480"/>
  <c r="V480"/>
  <c r="U480"/>
  <c r="T480"/>
  <c r="S480"/>
  <c r="Y480" s="1"/>
  <c r="X480" s="1"/>
  <c r="R480"/>
  <c r="Q480"/>
  <c r="P480"/>
  <c r="O480"/>
  <c r="W479"/>
  <c r="V479"/>
  <c r="U479"/>
  <c r="T479"/>
  <c r="S479"/>
  <c r="R479"/>
  <c r="Q479"/>
  <c r="P479"/>
  <c r="O479"/>
  <c r="W478"/>
  <c r="V478"/>
  <c r="U478"/>
  <c r="T478"/>
  <c r="S478"/>
  <c r="R478"/>
  <c r="Q478"/>
  <c r="P478"/>
  <c r="O478"/>
  <c r="W477"/>
  <c r="V477"/>
  <c r="U477"/>
  <c r="T477"/>
  <c r="S477"/>
  <c r="R477"/>
  <c r="Q477"/>
  <c r="P477"/>
  <c r="O477"/>
  <c r="W476"/>
  <c r="V476"/>
  <c r="U476"/>
  <c r="T476"/>
  <c r="S476"/>
  <c r="R476"/>
  <c r="Q476"/>
  <c r="P476"/>
  <c r="O476"/>
  <c r="W475"/>
  <c r="V475"/>
  <c r="U475"/>
  <c r="T475"/>
  <c r="S475"/>
  <c r="R475"/>
  <c r="Q475"/>
  <c r="P475"/>
  <c r="O475"/>
  <c r="W474"/>
  <c r="V474"/>
  <c r="U474"/>
  <c r="T474"/>
  <c r="S474"/>
  <c r="Y474" s="1"/>
  <c r="X474" s="1"/>
  <c r="R474"/>
  <c r="Q474"/>
  <c r="P474"/>
  <c r="O474"/>
  <c r="W473"/>
  <c r="V473"/>
  <c r="U473"/>
  <c r="T473"/>
  <c r="S473"/>
  <c r="Y473" s="1"/>
  <c r="X473" s="1"/>
  <c r="R473"/>
  <c r="Q473"/>
  <c r="P473"/>
  <c r="O473"/>
  <c r="W472"/>
  <c r="V472"/>
  <c r="U472"/>
  <c r="T472"/>
  <c r="S472"/>
  <c r="Y472" s="1"/>
  <c r="X472" s="1"/>
  <c r="R472"/>
  <c r="Q472"/>
  <c r="P472"/>
  <c r="O472"/>
  <c r="W471"/>
  <c r="V471"/>
  <c r="U471"/>
  <c r="T471"/>
  <c r="S471"/>
  <c r="Y471" s="1"/>
  <c r="X471" s="1"/>
  <c r="R471"/>
  <c r="Q471"/>
  <c r="P471"/>
  <c r="O471"/>
  <c r="W470"/>
  <c r="V470"/>
  <c r="U470"/>
  <c r="T470"/>
  <c r="S470"/>
  <c r="R470"/>
  <c r="Q470"/>
  <c r="P470"/>
  <c r="O470"/>
  <c r="W469"/>
  <c r="V469"/>
  <c r="U469"/>
  <c r="T469"/>
  <c r="S469"/>
  <c r="R469"/>
  <c r="Q469"/>
  <c r="P469"/>
  <c r="O469"/>
  <c r="W468"/>
  <c r="V468"/>
  <c r="U468"/>
  <c r="T468"/>
  <c r="S468"/>
  <c r="Y468" s="1"/>
  <c r="X468" s="1"/>
  <c r="R468"/>
  <c r="Q468"/>
  <c r="P468"/>
  <c r="O468"/>
  <c r="W467"/>
  <c r="V467"/>
  <c r="U467"/>
  <c r="T467"/>
  <c r="S467"/>
  <c r="Y467" s="1"/>
  <c r="X467" s="1"/>
  <c r="R467"/>
  <c r="Q467"/>
  <c r="P467"/>
  <c r="O467"/>
  <c r="W466"/>
  <c r="V466"/>
  <c r="U466"/>
  <c r="T466"/>
  <c r="S466"/>
  <c r="Y466" s="1"/>
  <c r="X466" s="1"/>
  <c r="R466"/>
  <c r="Q466"/>
  <c r="P466"/>
  <c r="O466"/>
  <c r="W465"/>
  <c r="V465"/>
  <c r="U465"/>
  <c r="T465"/>
  <c r="S465"/>
  <c r="Y465" s="1"/>
  <c r="X465" s="1"/>
  <c r="R465"/>
  <c r="Q465"/>
  <c r="P465"/>
  <c r="O465"/>
  <c r="W464"/>
  <c r="V464"/>
  <c r="U464"/>
  <c r="T464"/>
  <c r="S464"/>
  <c r="R464"/>
  <c r="Q464"/>
  <c r="P464"/>
  <c r="O464"/>
  <c r="W463"/>
  <c r="V463"/>
  <c r="U463"/>
  <c r="T463"/>
  <c r="S463"/>
  <c r="R463"/>
  <c r="Q463"/>
  <c r="P463"/>
  <c r="O463"/>
  <c r="W462"/>
  <c r="V462"/>
  <c r="U462"/>
  <c r="T462"/>
  <c r="S462"/>
  <c r="R462"/>
  <c r="Q462"/>
  <c r="P462"/>
  <c r="O462"/>
  <c r="W461"/>
  <c r="V461"/>
  <c r="U461"/>
  <c r="T461"/>
  <c r="S461"/>
  <c r="R461"/>
  <c r="Q461"/>
  <c r="P461"/>
  <c r="O461"/>
  <c r="W460"/>
  <c r="V460"/>
  <c r="U460"/>
  <c r="T460"/>
  <c r="S460"/>
  <c r="Y460" s="1"/>
  <c r="X460" s="1"/>
  <c r="R460"/>
  <c r="Q460"/>
  <c r="P460"/>
  <c r="O460"/>
  <c r="W459"/>
  <c r="V459"/>
  <c r="U459"/>
  <c r="T459"/>
  <c r="S459"/>
  <c r="Y459" s="1"/>
  <c r="X459" s="1"/>
  <c r="R459"/>
  <c r="Q459"/>
  <c r="P459"/>
  <c r="O459"/>
  <c r="W458"/>
  <c r="V458"/>
  <c r="U458"/>
  <c r="T458"/>
  <c r="S458"/>
  <c r="Y458" s="1"/>
  <c r="X458" s="1"/>
  <c r="R458"/>
  <c r="Q458"/>
  <c r="P458"/>
  <c r="O458"/>
  <c r="W457"/>
  <c r="V457"/>
  <c r="U457"/>
  <c r="T457"/>
  <c r="S457"/>
  <c r="Y457" s="1"/>
  <c r="X457" s="1"/>
  <c r="R457"/>
  <c r="Q457"/>
  <c r="P457"/>
  <c r="O457"/>
  <c r="W456"/>
  <c r="V456"/>
  <c r="U456"/>
  <c r="T456"/>
  <c r="S456"/>
  <c r="Y456" s="1"/>
  <c r="X456" s="1"/>
  <c r="R456"/>
  <c r="Q456"/>
  <c r="P456"/>
  <c r="O456"/>
  <c r="W455"/>
  <c r="V455"/>
  <c r="U455"/>
  <c r="T455"/>
  <c r="S455"/>
  <c r="R455"/>
  <c r="Q455"/>
  <c r="P455"/>
  <c r="O455"/>
  <c r="W454"/>
  <c r="V454"/>
  <c r="U454"/>
  <c r="T454"/>
  <c r="S454"/>
  <c r="R454"/>
  <c r="Q454"/>
  <c r="P454"/>
  <c r="O454"/>
  <c r="W453"/>
  <c r="V453"/>
  <c r="U453"/>
  <c r="T453"/>
  <c r="S453"/>
  <c r="R453"/>
  <c r="Q453"/>
  <c r="P453"/>
  <c r="O453"/>
  <c r="W452"/>
  <c r="V452"/>
  <c r="U452"/>
  <c r="T452"/>
  <c r="S452"/>
  <c r="R452"/>
  <c r="Q452"/>
  <c r="P452"/>
  <c r="O452"/>
  <c r="W451"/>
  <c r="V451"/>
  <c r="U451"/>
  <c r="T451"/>
  <c r="S451"/>
  <c r="Y451" s="1"/>
  <c r="X451" s="1"/>
  <c r="R451"/>
  <c r="Q451"/>
  <c r="P451"/>
  <c r="O451"/>
  <c r="W450"/>
  <c r="V450"/>
  <c r="U450"/>
  <c r="T450"/>
  <c r="S450"/>
  <c r="Y450" s="1"/>
  <c r="X450" s="1"/>
  <c r="R450"/>
  <c r="Q450"/>
  <c r="P450"/>
  <c r="O450"/>
  <c r="W449"/>
  <c r="V449"/>
  <c r="U449"/>
  <c r="T449"/>
  <c r="S449"/>
  <c r="R449"/>
  <c r="Q449"/>
  <c r="P449"/>
  <c r="O449"/>
  <c r="W448"/>
  <c r="V448"/>
  <c r="U448"/>
  <c r="T448"/>
  <c r="S448"/>
  <c r="Y448" s="1"/>
  <c r="X448" s="1"/>
  <c r="R448"/>
  <c r="Q448"/>
  <c r="P448"/>
  <c r="O448"/>
  <c r="W447"/>
  <c r="V447"/>
  <c r="U447"/>
  <c r="T447"/>
  <c r="S447"/>
  <c r="Y447" s="1"/>
  <c r="X447" s="1"/>
  <c r="R447"/>
  <c r="Q447"/>
  <c r="P447"/>
  <c r="O447"/>
  <c r="W446"/>
  <c r="V446"/>
  <c r="U446"/>
  <c r="T446"/>
  <c r="S446"/>
  <c r="Y446" s="1"/>
  <c r="X446" s="1"/>
  <c r="R446"/>
  <c r="Q446"/>
  <c r="P446"/>
  <c r="O446"/>
  <c r="W445"/>
  <c r="V445"/>
  <c r="U445"/>
  <c r="T445"/>
  <c r="S445"/>
  <c r="Y445" s="1"/>
  <c r="X445" s="1"/>
  <c r="R445"/>
  <c r="Q445"/>
  <c r="P445"/>
  <c r="O445"/>
  <c r="W444"/>
  <c r="V444"/>
  <c r="U444"/>
  <c r="T444"/>
  <c r="S444"/>
  <c r="Y444" s="1"/>
  <c r="X444" s="1"/>
  <c r="R444"/>
  <c r="Q444"/>
  <c r="P444"/>
  <c r="O444"/>
  <c r="W443"/>
  <c r="V443"/>
  <c r="U443"/>
  <c r="T443"/>
  <c r="S443"/>
  <c r="Y443" s="1"/>
  <c r="X443" s="1"/>
  <c r="R443"/>
  <c r="Q443"/>
  <c r="P443"/>
  <c r="O443"/>
  <c r="W442"/>
  <c r="V442"/>
  <c r="U442"/>
  <c r="T442"/>
  <c r="S442"/>
  <c r="Y442" s="1"/>
  <c r="X442" s="1"/>
  <c r="R442"/>
  <c r="Q442"/>
  <c r="P442"/>
  <c r="O442"/>
  <c r="W441"/>
  <c r="V441"/>
  <c r="U441"/>
  <c r="T441"/>
  <c r="S441"/>
  <c r="R441"/>
  <c r="Q441"/>
  <c r="P441"/>
  <c r="O441"/>
  <c r="W440"/>
  <c r="V440"/>
  <c r="U440"/>
  <c r="T440"/>
  <c r="S440"/>
  <c r="Y440" s="1"/>
  <c r="X440" s="1"/>
  <c r="R440"/>
  <c r="Q440"/>
  <c r="P440"/>
  <c r="O440"/>
  <c r="W439"/>
  <c r="V439"/>
  <c r="U439"/>
  <c r="T439"/>
  <c r="S439"/>
  <c r="R439"/>
  <c r="Q439"/>
  <c r="P439"/>
  <c r="O439"/>
  <c r="W438"/>
  <c r="V438"/>
  <c r="U438"/>
  <c r="T438"/>
  <c r="S438"/>
  <c r="Y438" s="1"/>
  <c r="X438" s="1"/>
  <c r="R438"/>
  <c r="Q438"/>
  <c r="P438"/>
  <c r="O438"/>
  <c r="W437"/>
  <c r="V437"/>
  <c r="U437"/>
  <c r="T437"/>
  <c r="S437"/>
  <c r="R437"/>
  <c r="Q437"/>
  <c r="P437"/>
  <c r="O437"/>
  <c r="W436"/>
  <c r="V436"/>
  <c r="U436"/>
  <c r="T436"/>
  <c r="S436"/>
  <c r="Y436" s="1"/>
  <c r="X436" s="1"/>
  <c r="R436"/>
  <c r="Q436"/>
  <c r="P436"/>
  <c r="O436"/>
  <c r="W435"/>
  <c r="V435"/>
  <c r="U435"/>
  <c r="T435"/>
  <c r="S435"/>
  <c r="R435"/>
  <c r="Q435"/>
  <c r="P435"/>
  <c r="O435"/>
  <c r="Y434"/>
  <c r="X434" s="1"/>
  <c r="W434"/>
  <c r="V434"/>
  <c r="U434"/>
  <c r="T434"/>
  <c r="S434"/>
  <c r="R434"/>
  <c r="Q434"/>
  <c r="P434"/>
  <c r="O434"/>
  <c r="W433"/>
  <c r="V433"/>
  <c r="U433"/>
  <c r="T433"/>
  <c r="S433"/>
  <c r="R433"/>
  <c r="Q433"/>
  <c r="P433"/>
  <c r="O433"/>
  <c r="W432"/>
  <c r="V432"/>
  <c r="U432"/>
  <c r="T432"/>
  <c r="S432"/>
  <c r="Y432" s="1"/>
  <c r="X432" s="1"/>
  <c r="R432"/>
  <c r="Q432"/>
  <c r="P432"/>
  <c r="O432"/>
  <c r="W431"/>
  <c r="V431"/>
  <c r="U431"/>
  <c r="T431"/>
  <c r="S431"/>
  <c r="R431"/>
  <c r="Q431"/>
  <c r="P431"/>
  <c r="O431"/>
  <c r="W430"/>
  <c r="V430"/>
  <c r="U430"/>
  <c r="T430"/>
  <c r="S430"/>
  <c r="Y430" s="1"/>
  <c r="X430" s="1"/>
  <c r="R430"/>
  <c r="Q430"/>
  <c r="P430"/>
  <c r="O430"/>
  <c r="W429"/>
  <c r="V429"/>
  <c r="U429"/>
  <c r="T429"/>
  <c r="S429"/>
  <c r="R429"/>
  <c r="Q429"/>
  <c r="P429"/>
  <c r="O429"/>
  <c r="W428"/>
  <c r="V428"/>
  <c r="U428"/>
  <c r="T428"/>
  <c r="S428"/>
  <c r="Y428" s="1"/>
  <c r="X428" s="1"/>
  <c r="R428"/>
  <c r="Q428"/>
  <c r="P428"/>
  <c r="O428"/>
  <c r="W427"/>
  <c r="V427"/>
  <c r="U427"/>
  <c r="T427"/>
  <c r="S427"/>
  <c r="R427"/>
  <c r="Q427"/>
  <c r="P427"/>
  <c r="O427"/>
  <c r="W426"/>
  <c r="V426"/>
  <c r="U426"/>
  <c r="T426"/>
  <c r="S426"/>
  <c r="Y426" s="1"/>
  <c r="X426" s="1"/>
  <c r="R426"/>
  <c r="Q426"/>
  <c r="P426"/>
  <c r="O426"/>
  <c r="W425"/>
  <c r="V425"/>
  <c r="U425"/>
  <c r="T425"/>
  <c r="S425"/>
  <c r="R425"/>
  <c r="Q425"/>
  <c r="P425"/>
  <c r="O425"/>
  <c r="W424"/>
  <c r="V424"/>
  <c r="U424"/>
  <c r="T424"/>
  <c r="S424"/>
  <c r="Y424" s="1"/>
  <c r="X424" s="1"/>
  <c r="R424"/>
  <c r="Q424"/>
  <c r="P424"/>
  <c r="O424"/>
  <c r="W423"/>
  <c r="V423"/>
  <c r="U423"/>
  <c r="T423"/>
  <c r="S423"/>
  <c r="R423"/>
  <c r="Q423"/>
  <c r="P423"/>
  <c r="O423"/>
  <c r="W422"/>
  <c r="V422"/>
  <c r="U422"/>
  <c r="T422"/>
  <c r="S422"/>
  <c r="Y422" s="1"/>
  <c r="X422" s="1"/>
  <c r="R422"/>
  <c r="Q422"/>
  <c r="P422"/>
  <c r="O422"/>
  <c r="W421"/>
  <c r="V421"/>
  <c r="U421"/>
  <c r="T421"/>
  <c r="S421"/>
  <c r="R421"/>
  <c r="Q421"/>
  <c r="P421"/>
  <c r="O421"/>
  <c r="W420"/>
  <c r="V420"/>
  <c r="U420"/>
  <c r="T420"/>
  <c r="S420"/>
  <c r="Y420" s="1"/>
  <c r="X420" s="1"/>
  <c r="R420"/>
  <c r="Q420"/>
  <c r="P420"/>
  <c r="O420"/>
  <c r="W419"/>
  <c r="V419"/>
  <c r="U419"/>
  <c r="T419"/>
  <c r="S419"/>
  <c r="R419"/>
  <c r="Q419"/>
  <c r="P419"/>
  <c r="O419"/>
  <c r="W418"/>
  <c r="V418"/>
  <c r="U418"/>
  <c r="T418"/>
  <c r="S418"/>
  <c r="Y418" s="1"/>
  <c r="X418" s="1"/>
  <c r="R418"/>
  <c r="Q418"/>
  <c r="P418"/>
  <c r="O418"/>
  <c r="W417"/>
  <c r="V417"/>
  <c r="U417"/>
  <c r="T417"/>
  <c r="S417"/>
  <c r="R417"/>
  <c r="Q417"/>
  <c r="P417"/>
  <c r="O417"/>
  <c r="W416"/>
  <c r="V416"/>
  <c r="U416"/>
  <c r="T416"/>
  <c r="S416"/>
  <c r="Y416" s="1"/>
  <c r="X416" s="1"/>
  <c r="R416"/>
  <c r="Q416"/>
  <c r="P416"/>
  <c r="O416"/>
  <c r="W415"/>
  <c r="V415"/>
  <c r="U415"/>
  <c r="T415"/>
  <c r="S415"/>
  <c r="R415"/>
  <c r="Q415"/>
  <c r="P415"/>
  <c r="O415"/>
  <c r="W414"/>
  <c r="V414"/>
  <c r="U414"/>
  <c r="T414"/>
  <c r="S414"/>
  <c r="Y414" s="1"/>
  <c r="X414" s="1"/>
  <c r="R414"/>
  <c r="Q414"/>
  <c r="P414"/>
  <c r="O414"/>
  <c r="W413"/>
  <c r="V413"/>
  <c r="U413"/>
  <c r="T413"/>
  <c r="S413"/>
  <c r="R413"/>
  <c r="Q413"/>
  <c r="P413"/>
  <c r="O413"/>
  <c r="W412"/>
  <c r="V412"/>
  <c r="U412"/>
  <c r="T412"/>
  <c r="S412"/>
  <c r="Y412" s="1"/>
  <c r="X412" s="1"/>
  <c r="R412"/>
  <c r="Q412"/>
  <c r="P412"/>
  <c r="O412"/>
  <c r="W411"/>
  <c r="V411"/>
  <c r="U411"/>
  <c r="T411"/>
  <c r="S411"/>
  <c r="R411"/>
  <c r="Q411"/>
  <c r="P411"/>
  <c r="O411"/>
  <c r="W410"/>
  <c r="V410"/>
  <c r="U410"/>
  <c r="T410"/>
  <c r="S410"/>
  <c r="Y410" s="1"/>
  <c r="X410" s="1"/>
  <c r="R410"/>
  <c r="Q410"/>
  <c r="P410"/>
  <c r="O410"/>
  <c r="W409"/>
  <c r="V409"/>
  <c r="U409"/>
  <c r="T409"/>
  <c r="S409"/>
  <c r="R409"/>
  <c r="Q409"/>
  <c r="P409"/>
  <c r="O409"/>
  <c r="W408"/>
  <c r="V408"/>
  <c r="U408"/>
  <c r="T408"/>
  <c r="S408"/>
  <c r="Y408" s="1"/>
  <c r="X408" s="1"/>
  <c r="R408"/>
  <c r="Q408"/>
  <c r="P408"/>
  <c r="O408"/>
  <c r="W407"/>
  <c r="V407"/>
  <c r="U407"/>
  <c r="T407"/>
  <c r="S407"/>
  <c r="R407"/>
  <c r="Q407"/>
  <c r="P407"/>
  <c r="O407"/>
  <c r="W406"/>
  <c r="V406"/>
  <c r="U406"/>
  <c r="T406"/>
  <c r="S406"/>
  <c r="Y406" s="1"/>
  <c r="X406" s="1"/>
  <c r="R406"/>
  <c r="Q406"/>
  <c r="P406"/>
  <c r="O406"/>
  <c r="W405"/>
  <c r="V405"/>
  <c r="U405"/>
  <c r="T405"/>
  <c r="S405"/>
  <c r="R405"/>
  <c r="Q405"/>
  <c r="P405"/>
  <c r="O405"/>
  <c r="W404"/>
  <c r="V404"/>
  <c r="U404"/>
  <c r="T404"/>
  <c r="S404"/>
  <c r="Y404" s="1"/>
  <c r="X404" s="1"/>
  <c r="R404"/>
  <c r="Q404"/>
  <c r="P404"/>
  <c r="O404"/>
  <c r="W403"/>
  <c r="V403"/>
  <c r="U403"/>
  <c r="T403"/>
  <c r="S403"/>
  <c r="R403"/>
  <c r="Q403"/>
  <c r="P403"/>
  <c r="O403"/>
  <c r="W402"/>
  <c r="V402"/>
  <c r="U402"/>
  <c r="T402"/>
  <c r="S402"/>
  <c r="Y402" s="1"/>
  <c r="X402" s="1"/>
  <c r="R402"/>
  <c r="Q402"/>
  <c r="P402"/>
  <c r="O402"/>
  <c r="W401"/>
  <c r="V401"/>
  <c r="U401"/>
  <c r="T401"/>
  <c r="S401"/>
  <c r="R401"/>
  <c r="Q401"/>
  <c r="P401"/>
  <c r="O401"/>
  <c r="W400"/>
  <c r="V400"/>
  <c r="U400"/>
  <c r="T400"/>
  <c r="S400"/>
  <c r="Y400" s="1"/>
  <c r="X400" s="1"/>
  <c r="R400"/>
  <c r="Q400"/>
  <c r="P400"/>
  <c r="O400"/>
  <c r="W399"/>
  <c r="V399"/>
  <c r="U399"/>
  <c r="T399"/>
  <c r="S399"/>
  <c r="R399"/>
  <c r="Q399"/>
  <c r="P399"/>
  <c r="O399"/>
  <c r="W398"/>
  <c r="V398"/>
  <c r="U398"/>
  <c r="T398"/>
  <c r="S398"/>
  <c r="Y398" s="1"/>
  <c r="X398" s="1"/>
  <c r="R398"/>
  <c r="Q398"/>
  <c r="P398"/>
  <c r="O398"/>
  <c r="W397"/>
  <c r="V397"/>
  <c r="U397"/>
  <c r="T397"/>
  <c r="S397"/>
  <c r="R397"/>
  <c r="Q397"/>
  <c r="P397"/>
  <c r="O397"/>
  <c r="W396"/>
  <c r="V396"/>
  <c r="U396"/>
  <c r="T396"/>
  <c r="S396"/>
  <c r="Y396" s="1"/>
  <c r="X396" s="1"/>
  <c r="R396"/>
  <c r="Q396"/>
  <c r="P396"/>
  <c r="O396"/>
  <c r="W395"/>
  <c r="V395"/>
  <c r="U395"/>
  <c r="T395"/>
  <c r="S395"/>
  <c r="R395"/>
  <c r="Q395"/>
  <c r="P395"/>
  <c r="O395"/>
  <c r="W394"/>
  <c r="V394"/>
  <c r="U394"/>
  <c r="T394"/>
  <c r="S394"/>
  <c r="Y394" s="1"/>
  <c r="X394" s="1"/>
  <c r="R394"/>
  <c r="Q394"/>
  <c r="P394"/>
  <c r="O394"/>
  <c r="W393"/>
  <c r="V393"/>
  <c r="U393"/>
  <c r="T393"/>
  <c r="S393"/>
  <c r="R393"/>
  <c r="Q393"/>
  <c r="P393"/>
  <c r="O393"/>
  <c r="W392"/>
  <c r="V392"/>
  <c r="U392"/>
  <c r="T392"/>
  <c r="S392"/>
  <c r="Y392" s="1"/>
  <c r="X392" s="1"/>
  <c r="R392"/>
  <c r="Q392"/>
  <c r="P392"/>
  <c r="O392"/>
  <c r="W391"/>
  <c r="V391"/>
  <c r="U391"/>
  <c r="T391"/>
  <c r="S391"/>
  <c r="R391"/>
  <c r="Q391"/>
  <c r="P391"/>
  <c r="O391"/>
  <c r="W390"/>
  <c r="V390"/>
  <c r="U390"/>
  <c r="T390"/>
  <c r="S390"/>
  <c r="Y390" s="1"/>
  <c r="X390" s="1"/>
  <c r="R390"/>
  <c r="Q390"/>
  <c r="P390"/>
  <c r="O390"/>
  <c r="W389"/>
  <c r="V389"/>
  <c r="U389"/>
  <c r="T389"/>
  <c r="S389"/>
  <c r="Y389" s="1"/>
  <c r="X389" s="1"/>
  <c r="R389"/>
  <c r="Q389"/>
  <c r="P389"/>
  <c r="O389"/>
  <c r="W388"/>
  <c r="V388"/>
  <c r="U388"/>
  <c r="T388"/>
  <c r="S388"/>
  <c r="Y388" s="1"/>
  <c r="X388" s="1"/>
  <c r="R388"/>
  <c r="Q388"/>
  <c r="P388"/>
  <c r="O388"/>
  <c r="W387"/>
  <c r="V387"/>
  <c r="U387"/>
  <c r="T387"/>
  <c r="S387"/>
  <c r="R387"/>
  <c r="Q387"/>
  <c r="P387"/>
  <c r="O387"/>
  <c r="W386"/>
  <c r="V386"/>
  <c r="U386"/>
  <c r="T386"/>
  <c r="S386"/>
  <c r="R386"/>
  <c r="Q386"/>
  <c r="P386"/>
  <c r="O386"/>
  <c r="W385"/>
  <c r="V385"/>
  <c r="U385"/>
  <c r="T385"/>
  <c r="S385"/>
  <c r="R385"/>
  <c r="Q385"/>
  <c r="P385"/>
  <c r="O385"/>
  <c r="W384"/>
  <c r="V384"/>
  <c r="U384"/>
  <c r="T384"/>
  <c r="S384"/>
  <c r="R384"/>
  <c r="Q384"/>
  <c r="P384"/>
  <c r="O384"/>
  <c r="W383"/>
  <c r="V383"/>
  <c r="U383"/>
  <c r="T383"/>
  <c r="S383"/>
  <c r="R383"/>
  <c r="Q383"/>
  <c r="P383"/>
  <c r="O383"/>
  <c r="W382"/>
  <c r="V382"/>
  <c r="U382"/>
  <c r="T382"/>
  <c r="S382"/>
  <c r="Y382" s="1"/>
  <c r="X382" s="1"/>
  <c r="R382"/>
  <c r="Q382"/>
  <c r="P382"/>
  <c r="O382"/>
  <c r="W381"/>
  <c r="V381"/>
  <c r="U381"/>
  <c r="T381"/>
  <c r="S381"/>
  <c r="Y381" s="1"/>
  <c r="X381" s="1"/>
  <c r="R381"/>
  <c r="Q381"/>
  <c r="P381"/>
  <c r="O381"/>
  <c r="W380"/>
  <c r="V380"/>
  <c r="U380"/>
  <c r="T380"/>
  <c r="S380"/>
  <c r="Y380" s="1"/>
  <c r="X380" s="1"/>
  <c r="R380"/>
  <c r="Q380"/>
  <c r="P380"/>
  <c r="O380"/>
  <c r="W379"/>
  <c r="V379"/>
  <c r="U379"/>
  <c r="T379"/>
  <c r="S379"/>
  <c r="R379"/>
  <c r="Q379"/>
  <c r="P379"/>
  <c r="O379"/>
  <c r="W378"/>
  <c r="V378"/>
  <c r="U378"/>
  <c r="T378"/>
  <c r="S378"/>
  <c r="R378"/>
  <c r="Q378"/>
  <c r="P378"/>
  <c r="O378"/>
  <c r="W377"/>
  <c r="V377"/>
  <c r="U377"/>
  <c r="T377"/>
  <c r="S377"/>
  <c r="R377"/>
  <c r="Q377"/>
  <c r="P377"/>
  <c r="O377"/>
  <c r="W376"/>
  <c r="V376"/>
  <c r="U376"/>
  <c r="T376"/>
  <c r="S376"/>
  <c r="R376"/>
  <c r="Q376"/>
  <c r="P376"/>
  <c r="O376"/>
  <c r="W375"/>
  <c r="V375"/>
  <c r="U375"/>
  <c r="T375"/>
  <c r="S375"/>
  <c r="R375"/>
  <c r="Q375"/>
  <c r="P375"/>
  <c r="O375"/>
  <c r="W374"/>
  <c r="V374"/>
  <c r="U374"/>
  <c r="T374"/>
  <c r="S374"/>
  <c r="Y374" s="1"/>
  <c r="X374" s="1"/>
  <c r="R374"/>
  <c r="Q374"/>
  <c r="P374"/>
  <c r="O374"/>
  <c r="W373"/>
  <c r="V373"/>
  <c r="U373"/>
  <c r="T373"/>
  <c r="S373"/>
  <c r="Y373" s="1"/>
  <c r="X373" s="1"/>
  <c r="R373"/>
  <c r="Q373"/>
  <c r="P373"/>
  <c r="O373"/>
  <c r="W372"/>
  <c r="V372"/>
  <c r="U372"/>
  <c r="T372"/>
  <c r="S372"/>
  <c r="Y372" s="1"/>
  <c r="X372" s="1"/>
  <c r="R372"/>
  <c r="Q372"/>
  <c r="P372"/>
  <c r="O372"/>
  <c r="W371"/>
  <c r="V371"/>
  <c r="U371"/>
  <c r="T371"/>
  <c r="S371"/>
  <c r="R371"/>
  <c r="Q371"/>
  <c r="P371"/>
  <c r="O371"/>
  <c r="W370"/>
  <c r="V370"/>
  <c r="U370"/>
  <c r="T370"/>
  <c r="S370"/>
  <c r="R370"/>
  <c r="Q370"/>
  <c r="P370"/>
  <c r="O370"/>
  <c r="W369"/>
  <c r="V369"/>
  <c r="U369"/>
  <c r="T369"/>
  <c r="S369"/>
  <c r="R369"/>
  <c r="Q369"/>
  <c r="P369"/>
  <c r="O369"/>
  <c r="W368"/>
  <c r="V368"/>
  <c r="U368"/>
  <c r="T368"/>
  <c r="S368"/>
  <c r="R368"/>
  <c r="Q368"/>
  <c r="P368"/>
  <c r="O368"/>
  <c r="W367"/>
  <c r="V367"/>
  <c r="U367"/>
  <c r="T367"/>
  <c r="S367"/>
  <c r="R367"/>
  <c r="Q367"/>
  <c r="P367"/>
  <c r="O367"/>
  <c r="W366"/>
  <c r="V366"/>
  <c r="U366"/>
  <c r="T366"/>
  <c r="S366"/>
  <c r="Y366" s="1"/>
  <c r="X366" s="1"/>
  <c r="R366"/>
  <c r="Q366"/>
  <c r="P366"/>
  <c r="O366"/>
  <c r="W365"/>
  <c r="V365"/>
  <c r="U365"/>
  <c r="T365"/>
  <c r="S365"/>
  <c r="Y365" s="1"/>
  <c r="X365" s="1"/>
  <c r="R365"/>
  <c r="Q365"/>
  <c r="P365"/>
  <c r="O365"/>
  <c r="W364"/>
  <c r="V364"/>
  <c r="U364"/>
  <c r="T364"/>
  <c r="S364"/>
  <c r="Y364" s="1"/>
  <c r="X364" s="1"/>
  <c r="R364"/>
  <c r="Q364"/>
  <c r="P364"/>
  <c r="O364"/>
  <c r="W363"/>
  <c r="V363"/>
  <c r="U363"/>
  <c r="T363"/>
  <c r="S363"/>
  <c r="R363"/>
  <c r="Q363"/>
  <c r="P363"/>
  <c r="O363"/>
  <c r="W362"/>
  <c r="V362"/>
  <c r="U362"/>
  <c r="T362"/>
  <c r="S362"/>
  <c r="R362"/>
  <c r="Q362"/>
  <c r="P362"/>
  <c r="O362"/>
  <c r="W361"/>
  <c r="V361"/>
  <c r="U361"/>
  <c r="T361"/>
  <c r="S361"/>
  <c r="R361"/>
  <c r="Q361"/>
  <c r="P361"/>
  <c r="O361"/>
  <c r="W360"/>
  <c r="V360"/>
  <c r="U360"/>
  <c r="T360"/>
  <c r="S360"/>
  <c r="R360"/>
  <c r="Q360"/>
  <c r="P360"/>
  <c r="O360"/>
  <c r="W359"/>
  <c r="V359"/>
  <c r="U359"/>
  <c r="T359"/>
  <c r="S359"/>
  <c r="R359"/>
  <c r="Q359"/>
  <c r="P359"/>
  <c r="O359"/>
  <c r="W358"/>
  <c r="V358"/>
  <c r="U358"/>
  <c r="T358"/>
  <c r="S358"/>
  <c r="Y358" s="1"/>
  <c r="X358" s="1"/>
  <c r="R358"/>
  <c r="Q358"/>
  <c r="P358"/>
  <c r="O358"/>
  <c r="W357"/>
  <c r="V357"/>
  <c r="U357"/>
  <c r="T357"/>
  <c r="S357"/>
  <c r="Y357" s="1"/>
  <c r="X357" s="1"/>
  <c r="R357"/>
  <c r="Q357"/>
  <c r="P357"/>
  <c r="O357"/>
  <c r="W356"/>
  <c r="V356"/>
  <c r="U356"/>
  <c r="T356"/>
  <c r="S356"/>
  <c r="Y356" s="1"/>
  <c r="X356" s="1"/>
  <c r="R356"/>
  <c r="Q356"/>
  <c r="P356"/>
  <c r="O356"/>
  <c r="W355"/>
  <c r="V355"/>
  <c r="U355"/>
  <c r="T355"/>
  <c r="S355"/>
  <c r="R355"/>
  <c r="Q355"/>
  <c r="P355"/>
  <c r="O355"/>
  <c r="W354"/>
  <c r="V354"/>
  <c r="U354"/>
  <c r="T354"/>
  <c r="S354"/>
  <c r="R354"/>
  <c r="Q354"/>
  <c r="P354"/>
  <c r="O354"/>
  <c r="W353"/>
  <c r="V353"/>
  <c r="U353"/>
  <c r="T353"/>
  <c r="S353"/>
  <c r="R353"/>
  <c r="Q353"/>
  <c r="P353"/>
  <c r="O353"/>
  <c r="W352"/>
  <c r="V352"/>
  <c r="U352"/>
  <c r="T352"/>
  <c r="S352"/>
  <c r="R352"/>
  <c r="Q352"/>
  <c r="P352"/>
  <c r="O352"/>
  <c r="W351"/>
  <c r="V351"/>
  <c r="U351"/>
  <c r="T351"/>
  <c r="S351"/>
  <c r="R351"/>
  <c r="Q351"/>
  <c r="P351"/>
  <c r="O351"/>
  <c r="W350"/>
  <c r="V350"/>
  <c r="U350"/>
  <c r="T350"/>
  <c r="S350"/>
  <c r="Y350" s="1"/>
  <c r="X350" s="1"/>
  <c r="R350"/>
  <c r="Q350"/>
  <c r="P350"/>
  <c r="O350"/>
  <c r="W349"/>
  <c r="V349"/>
  <c r="U349"/>
  <c r="T349"/>
  <c r="S349"/>
  <c r="Y349" s="1"/>
  <c r="X349" s="1"/>
  <c r="R349"/>
  <c r="Q349"/>
  <c r="P349"/>
  <c r="O349"/>
  <c r="W348"/>
  <c r="V348"/>
  <c r="U348"/>
  <c r="T348"/>
  <c r="S348"/>
  <c r="Y348" s="1"/>
  <c r="X348" s="1"/>
  <c r="R348"/>
  <c r="Q348"/>
  <c r="P348"/>
  <c r="O348"/>
  <c r="W347"/>
  <c r="V347"/>
  <c r="U347"/>
  <c r="T347"/>
  <c r="S347"/>
  <c r="R347"/>
  <c r="Q347"/>
  <c r="P347"/>
  <c r="O347"/>
  <c r="W346"/>
  <c r="V346"/>
  <c r="U346"/>
  <c r="T346"/>
  <c r="S346"/>
  <c r="R346"/>
  <c r="Q346"/>
  <c r="P346"/>
  <c r="O346"/>
  <c r="W345"/>
  <c r="V345"/>
  <c r="U345"/>
  <c r="T345"/>
  <c r="S345"/>
  <c r="R345"/>
  <c r="Q345"/>
  <c r="P345"/>
  <c r="O345"/>
  <c r="W344"/>
  <c r="V344"/>
  <c r="U344"/>
  <c r="T344"/>
  <c r="S344"/>
  <c r="R344"/>
  <c r="Q344"/>
  <c r="P344"/>
  <c r="O344"/>
  <c r="W343"/>
  <c r="V343"/>
  <c r="U343"/>
  <c r="T343"/>
  <c r="S343"/>
  <c r="R343"/>
  <c r="Q343"/>
  <c r="P343"/>
  <c r="O343"/>
  <c r="W342"/>
  <c r="V342"/>
  <c r="U342"/>
  <c r="T342"/>
  <c r="S342"/>
  <c r="Y342" s="1"/>
  <c r="X342" s="1"/>
  <c r="R342"/>
  <c r="Q342"/>
  <c r="P342"/>
  <c r="O342"/>
  <c r="W341"/>
  <c r="V341"/>
  <c r="U341"/>
  <c r="T341"/>
  <c r="S341"/>
  <c r="Y341" s="1"/>
  <c r="X341" s="1"/>
  <c r="R341"/>
  <c r="Q341"/>
  <c r="P341"/>
  <c r="O341"/>
  <c r="W340"/>
  <c r="V340"/>
  <c r="U340"/>
  <c r="T340"/>
  <c r="S340"/>
  <c r="Y340" s="1"/>
  <c r="X340" s="1"/>
  <c r="R340"/>
  <c r="Q340"/>
  <c r="P340"/>
  <c r="O340"/>
  <c r="W339"/>
  <c r="V339"/>
  <c r="U339"/>
  <c r="T339"/>
  <c r="S339"/>
  <c r="R339"/>
  <c r="Q339"/>
  <c r="P339"/>
  <c r="O339"/>
  <c r="W338"/>
  <c r="V338"/>
  <c r="U338"/>
  <c r="T338"/>
  <c r="S338"/>
  <c r="R338"/>
  <c r="Q338"/>
  <c r="P338"/>
  <c r="O338"/>
  <c r="W337"/>
  <c r="V337"/>
  <c r="U337"/>
  <c r="T337"/>
  <c r="S337"/>
  <c r="R337"/>
  <c r="Q337"/>
  <c r="P337"/>
  <c r="O337"/>
  <c r="W336"/>
  <c r="V336"/>
  <c r="U336"/>
  <c r="T336"/>
  <c r="S336"/>
  <c r="R336"/>
  <c r="Q336"/>
  <c r="P336"/>
  <c r="O336"/>
  <c r="W335"/>
  <c r="V335"/>
  <c r="U335"/>
  <c r="T335"/>
  <c r="S335"/>
  <c r="R335"/>
  <c r="Q335"/>
  <c r="P335"/>
  <c r="O335"/>
  <c r="W334"/>
  <c r="V334"/>
  <c r="U334"/>
  <c r="T334"/>
  <c r="S334"/>
  <c r="Y334" s="1"/>
  <c r="X334" s="1"/>
  <c r="R334"/>
  <c r="Q334"/>
  <c r="P334"/>
  <c r="O334"/>
  <c r="W333"/>
  <c r="V333"/>
  <c r="U333"/>
  <c r="T333"/>
  <c r="S333"/>
  <c r="Y333" s="1"/>
  <c r="X333" s="1"/>
  <c r="R333"/>
  <c r="Q333"/>
  <c r="P333"/>
  <c r="O333"/>
  <c r="W332"/>
  <c r="V332"/>
  <c r="U332"/>
  <c r="T332"/>
  <c r="S332"/>
  <c r="Y332" s="1"/>
  <c r="X332" s="1"/>
  <c r="R332"/>
  <c r="Q332"/>
  <c r="P332"/>
  <c r="O332"/>
  <c r="W331"/>
  <c r="V331"/>
  <c r="U331"/>
  <c r="T331"/>
  <c r="S331"/>
  <c r="R331"/>
  <c r="Q331"/>
  <c r="P331"/>
  <c r="O331"/>
  <c r="W330"/>
  <c r="V330"/>
  <c r="U330"/>
  <c r="T330"/>
  <c r="S330"/>
  <c r="R330"/>
  <c r="Q330"/>
  <c r="P330"/>
  <c r="O330"/>
  <c r="W329"/>
  <c r="V329"/>
  <c r="U329"/>
  <c r="T329"/>
  <c r="S329"/>
  <c r="R329"/>
  <c r="Q329"/>
  <c r="P329"/>
  <c r="O329"/>
  <c r="W328"/>
  <c r="V328"/>
  <c r="U328"/>
  <c r="T328"/>
  <c r="S328"/>
  <c r="R328"/>
  <c r="Q328"/>
  <c r="P328"/>
  <c r="O328"/>
  <c r="W327"/>
  <c r="V327"/>
  <c r="U327"/>
  <c r="T327"/>
  <c r="S327"/>
  <c r="R327"/>
  <c r="Q327"/>
  <c r="P327"/>
  <c r="O327"/>
  <c r="W326"/>
  <c r="V326"/>
  <c r="U326"/>
  <c r="T326"/>
  <c r="S326"/>
  <c r="Y326" s="1"/>
  <c r="X326" s="1"/>
  <c r="R326"/>
  <c r="Q326"/>
  <c r="P326"/>
  <c r="O326"/>
  <c r="W325"/>
  <c r="V325"/>
  <c r="U325"/>
  <c r="T325"/>
  <c r="S325"/>
  <c r="Y325" s="1"/>
  <c r="X325" s="1"/>
  <c r="R325"/>
  <c r="Q325"/>
  <c r="P325"/>
  <c r="O325"/>
  <c r="W324"/>
  <c r="V324"/>
  <c r="U324"/>
  <c r="T324"/>
  <c r="S324"/>
  <c r="Y324" s="1"/>
  <c r="X324" s="1"/>
  <c r="R324"/>
  <c r="Q324"/>
  <c r="P324"/>
  <c r="O324"/>
  <c r="W323"/>
  <c r="V323"/>
  <c r="U323"/>
  <c r="T323"/>
  <c r="S323"/>
  <c r="R323"/>
  <c r="Q323"/>
  <c r="P323"/>
  <c r="O323"/>
  <c r="W322"/>
  <c r="V322"/>
  <c r="U322"/>
  <c r="T322"/>
  <c r="S322"/>
  <c r="R322"/>
  <c r="Q322"/>
  <c r="P322"/>
  <c r="O322"/>
  <c r="W321"/>
  <c r="V321"/>
  <c r="U321"/>
  <c r="T321"/>
  <c r="S321"/>
  <c r="R321"/>
  <c r="Q321"/>
  <c r="P321"/>
  <c r="O321"/>
  <c r="W320"/>
  <c r="V320"/>
  <c r="U320"/>
  <c r="T320"/>
  <c r="S320"/>
  <c r="R320"/>
  <c r="Q320"/>
  <c r="P320"/>
  <c r="O320"/>
  <c r="W319"/>
  <c r="V319"/>
  <c r="U319"/>
  <c r="T319"/>
  <c r="S319"/>
  <c r="R319"/>
  <c r="Q319"/>
  <c r="P319"/>
  <c r="O319"/>
  <c r="W318"/>
  <c r="V318"/>
  <c r="U318"/>
  <c r="T318"/>
  <c r="S318"/>
  <c r="Y318" s="1"/>
  <c r="X318" s="1"/>
  <c r="R318"/>
  <c r="Q318"/>
  <c r="P318"/>
  <c r="O318"/>
  <c r="W317"/>
  <c r="V317"/>
  <c r="U317"/>
  <c r="T317"/>
  <c r="S317"/>
  <c r="Y317" s="1"/>
  <c r="X317" s="1"/>
  <c r="R317"/>
  <c r="Q317"/>
  <c r="P317"/>
  <c r="O317"/>
  <c r="W316"/>
  <c r="V316"/>
  <c r="U316"/>
  <c r="T316"/>
  <c r="S316"/>
  <c r="Y316" s="1"/>
  <c r="X316" s="1"/>
  <c r="R316"/>
  <c r="Q316"/>
  <c r="P316"/>
  <c r="O316"/>
  <c r="W315"/>
  <c r="V315"/>
  <c r="U315"/>
  <c r="T315"/>
  <c r="S315"/>
  <c r="R315"/>
  <c r="Q315"/>
  <c r="P315"/>
  <c r="O315"/>
  <c r="W314"/>
  <c r="V314"/>
  <c r="U314"/>
  <c r="T314"/>
  <c r="S314"/>
  <c r="R314"/>
  <c r="Q314"/>
  <c r="P314"/>
  <c r="O314"/>
  <c r="W313"/>
  <c r="V313"/>
  <c r="U313"/>
  <c r="T313"/>
  <c r="S313"/>
  <c r="R313"/>
  <c r="Q313"/>
  <c r="P313"/>
  <c r="O313"/>
  <c r="W312"/>
  <c r="V312"/>
  <c r="U312"/>
  <c r="T312"/>
  <c r="S312"/>
  <c r="R312"/>
  <c r="Q312"/>
  <c r="P312"/>
  <c r="O312"/>
  <c r="W311"/>
  <c r="V311"/>
  <c r="U311"/>
  <c r="T311"/>
  <c r="S311"/>
  <c r="Y311" s="1"/>
  <c r="X311" s="1"/>
  <c r="R311"/>
  <c r="Q311"/>
  <c r="P311"/>
  <c r="O311"/>
  <c r="W310"/>
  <c r="V310"/>
  <c r="U310"/>
  <c r="T310"/>
  <c r="S310"/>
  <c r="Y310" s="1"/>
  <c r="X310" s="1"/>
  <c r="R310"/>
  <c r="Q310"/>
  <c r="P310"/>
  <c r="O310"/>
  <c r="W309"/>
  <c r="V309"/>
  <c r="U309"/>
  <c r="T309"/>
  <c r="S309"/>
  <c r="Y309" s="1"/>
  <c r="X309" s="1"/>
  <c r="R309"/>
  <c r="Q309"/>
  <c r="P309"/>
  <c r="O309"/>
  <c r="W308"/>
  <c r="V308"/>
  <c r="U308"/>
  <c r="T308"/>
  <c r="S308"/>
  <c r="Y308" s="1"/>
  <c r="X308" s="1"/>
  <c r="R308"/>
  <c r="Q308"/>
  <c r="P308"/>
  <c r="O308"/>
  <c r="W307"/>
  <c r="V307"/>
  <c r="U307"/>
  <c r="T307"/>
  <c r="S307"/>
  <c r="Y307" s="1"/>
  <c r="X307" s="1"/>
  <c r="R307"/>
  <c r="Q307"/>
  <c r="P307"/>
  <c r="O307"/>
  <c r="W306"/>
  <c r="V306"/>
  <c r="U306"/>
  <c r="T306"/>
  <c r="S306"/>
  <c r="R306"/>
  <c r="Q306"/>
  <c r="P306"/>
  <c r="O306"/>
  <c r="W305"/>
  <c r="V305"/>
  <c r="U305"/>
  <c r="T305"/>
  <c r="S305"/>
  <c r="R305"/>
  <c r="Q305"/>
  <c r="P305"/>
  <c r="O305"/>
  <c r="W304"/>
  <c r="V304"/>
  <c r="U304"/>
  <c r="T304"/>
  <c r="S304"/>
  <c r="R304"/>
  <c r="Q304"/>
  <c r="P304"/>
  <c r="O304"/>
  <c r="W303"/>
  <c r="V303"/>
  <c r="U303"/>
  <c r="T303"/>
  <c r="S303"/>
  <c r="R303"/>
  <c r="Q303"/>
  <c r="P303"/>
  <c r="O303"/>
  <c r="W302"/>
  <c r="V302"/>
  <c r="U302"/>
  <c r="T302"/>
  <c r="S302"/>
  <c r="Y302" s="1"/>
  <c r="X302" s="1"/>
  <c r="R302"/>
  <c r="Q302"/>
  <c r="P302"/>
  <c r="O302"/>
  <c r="W301"/>
  <c r="V301"/>
  <c r="U301"/>
  <c r="T301"/>
  <c r="S301"/>
  <c r="Y301" s="1"/>
  <c r="X301" s="1"/>
  <c r="R301"/>
  <c r="Q301"/>
  <c r="P301"/>
  <c r="O301"/>
  <c r="W300"/>
  <c r="V300"/>
  <c r="U300"/>
  <c r="T300"/>
  <c r="S300"/>
  <c r="Y300" s="1"/>
  <c r="X300" s="1"/>
  <c r="R300"/>
  <c r="Q300"/>
  <c r="P300"/>
  <c r="O300"/>
  <c r="W299"/>
  <c r="V299"/>
  <c r="U299"/>
  <c r="T299"/>
  <c r="S299"/>
  <c r="Y299" s="1"/>
  <c r="X299" s="1"/>
  <c r="R299"/>
  <c r="Q299"/>
  <c r="P299"/>
  <c r="O299"/>
  <c r="W298"/>
  <c r="V298"/>
  <c r="U298"/>
  <c r="T298"/>
  <c r="S298"/>
  <c r="R298"/>
  <c r="Q298"/>
  <c r="P298"/>
  <c r="O298"/>
  <c r="W297"/>
  <c r="V297"/>
  <c r="U297"/>
  <c r="T297"/>
  <c r="S297"/>
  <c r="R297"/>
  <c r="Q297"/>
  <c r="P297"/>
  <c r="O297"/>
  <c r="W296"/>
  <c r="V296"/>
  <c r="U296"/>
  <c r="T296"/>
  <c r="S296"/>
  <c r="R296"/>
  <c r="Q296"/>
  <c r="P296"/>
  <c r="O296"/>
  <c r="W295"/>
  <c r="V295"/>
  <c r="U295"/>
  <c r="T295"/>
  <c r="S295"/>
  <c r="R295"/>
  <c r="Q295"/>
  <c r="P295"/>
  <c r="O295"/>
  <c r="W294"/>
  <c r="V294"/>
  <c r="U294"/>
  <c r="T294"/>
  <c r="S294"/>
  <c r="Y294" s="1"/>
  <c r="X294" s="1"/>
  <c r="R294"/>
  <c r="Q294"/>
  <c r="P294"/>
  <c r="O294"/>
  <c r="W293"/>
  <c r="V293"/>
  <c r="U293"/>
  <c r="T293"/>
  <c r="S293"/>
  <c r="Y293" s="1"/>
  <c r="X293" s="1"/>
  <c r="R293"/>
  <c r="Q293"/>
  <c r="P293"/>
  <c r="O293"/>
  <c r="W292"/>
  <c r="V292"/>
  <c r="U292"/>
  <c r="T292"/>
  <c r="S292"/>
  <c r="Y292" s="1"/>
  <c r="X292" s="1"/>
  <c r="R292"/>
  <c r="Q292"/>
  <c r="P292"/>
  <c r="O292"/>
  <c r="W291"/>
  <c r="V291"/>
  <c r="U291"/>
  <c r="T291"/>
  <c r="S291"/>
  <c r="Y291" s="1"/>
  <c r="X291" s="1"/>
  <c r="R291"/>
  <c r="Q291"/>
  <c r="P291"/>
  <c r="O291"/>
  <c r="W290"/>
  <c r="V290"/>
  <c r="U290"/>
  <c r="T290"/>
  <c r="S290"/>
  <c r="R290"/>
  <c r="Q290"/>
  <c r="P290"/>
  <c r="O290"/>
  <c r="W289"/>
  <c r="V289"/>
  <c r="U289"/>
  <c r="T289"/>
  <c r="S289"/>
  <c r="R289"/>
  <c r="Q289"/>
  <c r="P289"/>
  <c r="O289"/>
  <c r="W288"/>
  <c r="V288"/>
  <c r="U288"/>
  <c r="T288"/>
  <c r="S288"/>
  <c r="R288"/>
  <c r="Q288"/>
  <c r="P288"/>
  <c r="O288"/>
  <c r="W287"/>
  <c r="V287"/>
  <c r="U287"/>
  <c r="T287"/>
  <c r="S287"/>
  <c r="R287"/>
  <c r="Q287"/>
  <c r="P287"/>
  <c r="O287"/>
  <c r="Y286"/>
  <c r="X286" s="1"/>
  <c r="W286"/>
  <c r="V286"/>
  <c r="U286"/>
  <c r="T286"/>
  <c r="S286"/>
  <c r="R286"/>
  <c r="Q286"/>
  <c r="P286"/>
  <c r="O286"/>
  <c r="W285"/>
  <c r="V285"/>
  <c r="U285"/>
  <c r="T285"/>
  <c r="S285"/>
  <c r="Y285" s="1"/>
  <c r="X285" s="1"/>
  <c r="R285"/>
  <c r="Q285"/>
  <c r="P285"/>
  <c r="O285"/>
  <c r="W284"/>
  <c r="V284"/>
  <c r="U284"/>
  <c r="T284"/>
  <c r="S284"/>
  <c r="Y284" s="1"/>
  <c r="X284" s="1"/>
  <c r="R284"/>
  <c r="Q284"/>
  <c r="P284"/>
  <c r="O284"/>
  <c r="W283"/>
  <c r="V283"/>
  <c r="U283"/>
  <c r="T283"/>
  <c r="S283"/>
  <c r="Y283" s="1"/>
  <c r="X283" s="1"/>
  <c r="R283"/>
  <c r="Q283"/>
  <c r="P283"/>
  <c r="O283"/>
  <c r="W282"/>
  <c r="V282"/>
  <c r="U282"/>
  <c r="T282"/>
  <c r="S282"/>
  <c r="Y282" s="1"/>
  <c r="X282" s="1"/>
  <c r="R282"/>
  <c r="Q282"/>
  <c r="P282"/>
  <c r="O282"/>
  <c r="W281"/>
  <c r="V281"/>
  <c r="U281"/>
  <c r="T281"/>
  <c r="S281"/>
  <c r="R281"/>
  <c r="Q281"/>
  <c r="P281"/>
  <c r="O281"/>
  <c r="W280"/>
  <c r="V280"/>
  <c r="U280"/>
  <c r="T280"/>
  <c r="S280"/>
  <c r="Y280" s="1"/>
  <c r="X280" s="1"/>
  <c r="R280"/>
  <c r="Q280"/>
  <c r="P280"/>
  <c r="O280"/>
  <c r="W279"/>
  <c r="V279"/>
  <c r="U279"/>
  <c r="T279"/>
  <c r="S279"/>
  <c r="R279"/>
  <c r="Q279"/>
  <c r="P279"/>
  <c r="O279"/>
  <c r="W278"/>
  <c r="V278"/>
  <c r="U278"/>
  <c r="T278"/>
  <c r="S278"/>
  <c r="Y278" s="1"/>
  <c r="X278" s="1"/>
  <c r="R278"/>
  <c r="Q278"/>
  <c r="P278"/>
  <c r="O278"/>
  <c r="W277"/>
  <c r="V277"/>
  <c r="U277"/>
  <c r="T277"/>
  <c r="S277"/>
  <c r="R277"/>
  <c r="Q277"/>
  <c r="P277"/>
  <c r="O277"/>
  <c r="W276"/>
  <c r="V276"/>
  <c r="U276"/>
  <c r="T276"/>
  <c r="S276"/>
  <c r="Y276" s="1"/>
  <c r="X276" s="1"/>
  <c r="R276"/>
  <c r="Q276"/>
  <c r="P276"/>
  <c r="O276"/>
  <c r="W275"/>
  <c r="V275"/>
  <c r="U275"/>
  <c r="T275"/>
  <c r="S275"/>
  <c r="R275"/>
  <c r="Q275"/>
  <c r="P275"/>
  <c r="O275"/>
  <c r="W274"/>
  <c r="V274"/>
  <c r="U274"/>
  <c r="T274"/>
  <c r="S274"/>
  <c r="Y274" s="1"/>
  <c r="X274" s="1"/>
  <c r="R274"/>
  <c r="Q274"/>
  <c r="P274"/>
  <c r="O274"/>
  <c r="W273"/>
  <c r="V273"/>
  <c r="U273"/>
  <c r="T273"/>
  <c r="S273"/>
  <c r="R273"/>
  <c r="Q273"/>
  <c r="P273"/>
  <c r="O273"/>
  <c r="W272"/>
  <c r="V272"/>
  <c r="U272"/>
  <c r="T272"/>
  <c r="S272"/>
  <c r="Y272" s="1"/>
  <c r="X272" s="1"/>
  <c r="R272"/>
  <c r="Q272"/>
  <c r="P272"/>
  <c r="O272"/>
  <c r="W271"/>
  <c r="V271"/>
  <c r="U271"/>
  <c r="T271"/>
  <c r="S271"/>
  <c r="R271"/>
  <c r="Q271"/>
  <c r="P271"/>
  <c r="O271"/>
  <c r="W270"/>
  <c r="V270"/>
  <c r="U270"/>
  <c r="T270"/>
  <c r="S270"/>
  <c r="Y270" s="1"/>
  <c r="X270" s="1"/>
  <c r="R270"/>
  <c r="Q270"/>
  <c r="P270"/>
  <c r="O270"/>
  <c r="W269"/>
  <c r="V269"/>
  <c r="U269"/>
  <c r="T269"/>
  <c r="S269"/>
  <c r="R269"/>
  <c r="Q269"/>
  <c r="P269"/>
  <c r="O269"/>
  <c r="W268"/>
  <c r="V268"/>
  <c r="U268"/>
  <c r="T268"/>
  <c r="S268"/>
  <c r="Y268" s="1"/>
  <c r="X268" s="1"/>
  <c r="R268"/>
  <c r="Q268"/>
  <c r="P268"/>
  <c r="O268"/>
  <c r="W267"/>
  <c r="V267"/>
  <c r="U267"/>
  <c r="T267"/>
  <c r="S267"/>
  <c r="R267"/>
  <c r="Q267"/>
  <c r="P267"/>
  <c r="O267"/>
  <c r="W266"/>
  <c r="V266"/>
  <c r="U266"/>
  <c r="T266"/>
  <c r="S266"/>
  <c r="Y266" s="1"/>
  <c r="X266" s="1"/>
  <c r="R266"/>
  <c r="Q266"/>
  <c r="P266"/>
  <c r="O266"/>
  <c r="W265"/>
  <c r="V265"/>
  <c r="U265"/>
  <c r="T265"/>
  <c r="S265"/>
  <c r="R265"/>
  <c r="Q265"/>
  <c r="P265"/>
  <c r="O265"/>
  <c r="W264"/>
  <c r="V264"/>
  <c r="U264"/>
  <c r="T264"/>
  <c r="S264"/>
  <c r="Y264" s="1"/>
  <c r="X264" s="1"/>
  <c r="R264"/>
  <c r="Q264"/>
  <c r="P264"/>
  <c r="O264"/>
  <c r="W263"/>
  <c r="V263"/>
  <c r="U263"/>
  <c r="T263"/>
  <c r="S263"/>
  <c r="R263"/>
  <c r="Q263"/>
  <c r="P263"/>
  <c r="O263"/>
  <c r="W262"/>
  <c r="V262"/>
  <c r="U262"/>
  <c r="T262"/>
  <c r="S262"/>
  <c r="Y262" s="1"/>
  <c r="X262" s="1"/>
  <c r="R262"/>
  <c r="Q262"/>
  <c r="P262"/>
  <c r="O262"/>
  <c r="W261"/>
  <c r="V261"/>
  <c r="U261"/>
  <c r="T261"/>
  <c r="S261"/>
  <c r="R261"/>
  <c r="Q261"/>
  <c r="P261"/>
  <c r="O261"/>
  <c r="W260"/>
  <c r="V260"/>
  <c r="U260"/>
  <c r="T260"/>
  <c r="S260"/>
  <c r="Y260" s="1"/>
  <c r="X260" s="1"/>
  <c r="R260"/>
  <c r="Q260"/>
  <c r="P260"/>
  <c r="O260"/>
  <c r="W259"/>
  <c r="V259"/>
  <c r="U259"/>
  <c r="T259"/>
  <c r="S259"/>
  <c r="R259"/>
  <c r="Q259"/>
  <c r="P259"/>
  <c r="O259"/>
  <c r="W258"/>
  <c r="V258"/>
  <c r="U258"/>
  <c r="T258"/>
  <c r="S258"/>
  <c r="Y258" s="1"/>
  <c r="X258" s="1"/>
  <c r="R258"/>
  <c r="Q258"/>
  <c r="P258"/>
  <c r="O258"/>
  <c r="W257"/>
  <c r="V257"/>
  <c r="U257"/>
  <c r="T257"/>
  <c r="S257"/>
  <c r="R257"/>
  <c r="Q257"/>
  <c r="P257"/>
  <c r="O257"/>
  <c r="W256"/>
  <c r="V256"/>
  <c r="U256"/>
  <c r="T256"/>
  <c r="S256"/>
  <c r="Y256" s="1"/>
  <c r="X256" s="1"/>
  <c r="R256"/>
  <c r="Q256"/>
  <c r="P256"/>
  <c r="O256"/>
  <c r="W255"/>
  <c r="V255"/>
  <c r="U255"/>
  <c r="T255"/>
  <c r="S255"/>
  <c r="R255"/>
  <c r="Q255"/>
  <c r="P255"/>
  <c r="O255"/>
  <c r="W254"/>
  <c r="V254"/>
  <c r="U254"/>
  <c r="T254"/>
  <c r="S254"/>
  <c r="Y254" s="1"/>
  <c r="X254" s="1"/>
  <c r="R254"/>
  <c r="Q254"/>
  <c r="P254"/>
  <c r="O254"/>
  <c r="W253"/>
  <c r="V253"/>
  <c r="U253"/>
  <c r="T253"/>
  <c r="S253"/>
  <c r="R253"/>
  <c r="Q253"/>
  <c r="P253"/>
  <c r="O253"/>
  <c r="W252"/>
  <c r="V252"/>
  <c r="U252"/>
  <c r="T252"/>
  <c r="S252"/>
  <c r="Y252" s="1"/>
  <c r="X252" s="1"/>
  <c r="R252"/>
  <c r="Q252"/>
  <c r="P252"/>
  <c r="O252"/>
  <c r="W251"/>
  <c r="V251"/>
  <c r="U251"/>
  <c r="T251"/>
  <c r="S251"/>
  <c r="R251"/>
  <c r="Q251"/>
  <c r="P251"/>
  <c r="O251"/>
  <c r="W250"/>
  <c r="V250"/>
  <c r="U250"/>
  <c r="T250"/>
  <c r="S250"/>
  <c r="Y250" s="1"/>
  <c r="X250" s="1"/>
  <c r="R250"/>
  <c r="Q250"/>
  <c r="P250"/>
  <c r="O250"/>
  <c r="W249"/>
  <c r="V249"/>
  <c r="U249"/>
  <c r="T249"/>
  <c r="S249"/>
  <c r="R249"/>
  <c r="Q249"/>
  <c r="P249"/>
  <c r="O249"/>
  <c r="W248"/>
  <c r="V248"/>
  <c r="U248"/>
  <c r="T248"/>
  <c r="S248"/>
  <c r="Y248" s="1"/>
  <c r="X248" s="1"/>
  <c r="R248"/>
  <c r="Q248"/>
  <c r="P248"/>
  <c r="O248"/>
  <c r="W247"/>
  <c r="V247"/>
  <c r="U247"/>
  <c r="T247"/>
  <c r="S247"/>
  <c r="R247"/>
  <c r="Q247"/>
  <c r="P247"/>
  <c r="O247"/>
  <c r="W246"/>
  <c r="V246"/>
  <c r="U246"/>
  <c r="T246"/>
  <c r="S246"/>
  <c r="Y246" s="1"/>
  <c r="X246" s="1"/>
  <c r="R246"/>
  <c r="Q246"/>
  <c r="P246"/>
  <c r="O246"/>
  <c r="W245"/>
  <c r="V245"/>
  <c r="U245"/>
  <c r="T245"/>
  <c r="S245"/>
  <c r="R245"/>
  <c r="Q245"/>
  <c r="P245"/>
  <c r="O245"/>
  <c r="W244"/>
  <c r="V244"/>
  <c r="U244"/>
  <c r="T244"/>
  <c r="S244"/>
  <c r="Y244" s="1"/>
  <c r="X244" s="1"/>
  <c r="R244"/>
  <c r="Q244"/>
  <c r="P244"/>
  <c r="O244"/>
  <c r="W243"/>
  <c r="V243"/>
  <c r="U243"/>
  <c r="T243"/>
  <c r="S243"/>
  <c r="R243"/>
  <c r="Q243"/>
  <c r="P243"/>
  <c r="O243"/>
  <c r="W242"/>
  <c r="V242"/>
  <c r="U242"/>
  <c r="T242"/>
  <c r="S242"/>
  <c r="Y242" s="1"/>
  <c r="X242" s="1"/>
  <c r="R242"/>
  <c r="Q242"/>
  <c r="P242"/>
  <c r="O242"/>
  <c r="W241"/>
  <c r="V241"/>
  <c r="U241"/>
  <c r="T241"/>
  <c r="S241"/>
  <c r="R241"/>
  <c r="Q241"/>
  <c r="P241"/>
  <c r="O241"/>
  <c r="W240"/>
  <c r="V240"/>
  <c r="U240"/>
  <c r="T240"/>
  <c r="S240"/>
  <c r="Y240" s="1"/>
  <c r="X240" s="1"/>
  <c r="R240"/>
  <c r="Q240"/>
  <c r="P240"/>
  <c r="O240"/>
  <c r="W239"/>
  <c r="V239"/>
  <c r="U239"/>
  <c r="T239"/>
  <c r="S239"/>
  <c r="R239"/>
  <c r="Q239"/>
  <c r="P239"/>
  <c r="O239"/>
  <c r="W238"/>
  <c r="V238"/>
  <c r="U238"/>
  <c r="T238"/>
  <c r="S238"/>
  <c r="Y238" s="1"/>
  <c r="X238" s="1"/>
  <c r="R238"/>
  <c r="Q238"/>
  <c r="P238"/>
  <c r="O238"/>
  <c r="W237"/>
  <c r="V237"/>
  <c r="U237"/>
  <c r="T237"/>
  <c r="S237"/>
  <c r="R237"/>
  <c r="Q237"/>
  <c r="P237"/>
  <c r="O237"/>
  <c r="W236"/>
  <c r="V236"/>
  <c r="U236"/>
  <c r="T236"/>
  <c r="S236"/>
  <c r="Y236" s="1"/>
  <c r="X236" s="1"/>
  <c r="R236"/>
  <c r="Q236"/>
  <c r="P236"/>
  <c r="O236"/>
  <c r="W235"/>
  <c r="V235"/>
  <c r="U235"/>
  <c r="T235"/>
  <c r="S235"/>
  <c r="R235"/>
  <c r="Q235"/>
  <c r="P235"/>
  <c r="O235"/>
  <c r="W234"/>
  <c r="V234"/>
  <c r="U234"/>
  <c r="T234"/>
  <c r="S234"/>
  <c r="Y234" s="1"/>
  <c r="X234" s="1"/>
  <c r="R234"/>
  <c r="Q234"/>
  <c r="P234"/>
  <c r="O234"/>
  <c r="W233"/>
  <c r="V233"/>
  <c r="U233"/>
  <c r="T233"/>
  <c r="S233"/>
  <c r="R233"/>
  <c r="Q233"/>
  <c r="P233"/>
  <c r="O233"/>
  <c r="W232"/>
  <c r="V232"/>
  <c r="U232"/>
  <c r="T232"/>
  <c r="S232"/>
  <c r="Y232" s="1"/>
  <c r="X232" s="1"/>
  <c r="R232"/>
  <c r="Q232"/>
  <c r="P232"/>
  <c r="O232"/>
  <c r="W231"/>
  <c r="V231"/>
  <c r="U231"/>
  <c r="T231"/>
  <c r="S231"/>
  <c r="R231"/>
  <c r="Q231"/>
  <c r="P231"/>
  <c r="O231"/>
  <c r="W230"/>
  <c r="V230"/>
  <c r="U230"/>
  <c r="T230"/>
  <c r="S230"/>
  <c r="Y230" s="1"/>
  <c r="X230" s="1"/>
  <c r="R230"/>
  <c r="Q230"/>
  <c r="P230"/>
  <c r="O230"/>
  <c r="W229"/>
  <c r="V229"/>
  <c r="U229"/>
  <c r="T229"/>
  <c r="S229"/>
  <c r="R229"/>
  <c r="Q229"/>
  <c r="P229"/>
  <c r="O229"/>
  <c r="W228"/>
  <c r="V228"/>
  <c r="U228"/>
  <c r="T228"/>
  <c r="S228"/>
  <c r="Y228" s="1"/>
  <c r="X228" s="1"/>
  <c r="R228"/>
  <c r="Q228"/>
  <c r="P228"/>
  <c r="O228"/>
  <c r="W227"/>
  <c r="V227"/>
  <c r="U227"/>
  <c r="T227"/>
  <c r="S227"/>
  <c r="R227"/>
  <c r="Q227"/>
  <c r="P227"/>
  <c r="O227"/>
  <c r="W226"/>
  <c r="V226"/>
  <c r="U226"/>
  <c r="T226"/>
  <c r="S226"/>
  <c r="Y226" s="1"/>
  <c r="X226" s="1"/>
  <c r="R226"/>
  <c r="Q226"/>
  <c r="P226"/>
  <c r="O226"/>
  <c r="W225"/>
  <c r="V225"/>
  <c r="U225"/>
  <c r="T225"/>
  <c r="S225"/>
  <c r="R225"/>
  <c r="Q225"/>
  <c r="P225"/>
  <c r="O225"/>
  <c r="W224"/>
  <c r="V224"/>
  <c r="U224"/>
  <c r="T224"/>
  <c r="S224"/>
  <c r="Y224" s="1"/>
  <c r="X224" s="1"/>
  <c r="R224"/>
  <c r="Q224"/>
  <c r="P224"/>
  <c r="O224"/>
  <c r="W223"/>
  <c r="V223"/>
  <c r="U223"/>
  <c r="T223"/>
  <c r="S223"/>
  <c r="R223"/>
  <c r="Q223"/>
  <c r="P223"/>
  <c r="O223"/>
  <c r="W222"/>
  <c r="V222"/>
  <c r="U222"/>
  <c r="T222"/>
  <c r="S222"/>
  <c r="Y222" s="1"/>
  <c r="X222" s="1"/>
  <c r="R222"/>
  <c r="Q222"/>
  <c r="P222"/>
  <c r="O222"/>
  <c r="W221"/>
  <c r="V221"/>
  <c r="U221"/>
  <c r="T221"/>
  <c r="S221"/>
  <c r="R221"/>
  <c r="Q221"/>
  <c r="P221"/>
  <c r="O221"/>
  <c r="W220"/>
  <c r="V220"/>
  <c r="U220"/>
  <c r="T220"/>
  <c r="S220"/>
  <c r="Y220" s="1"/>
  <c r="X220" s="1"/>
  <c r="R220"/>
  <c r="Q220"/>
  <c r="P220"/>
  <c r="O220"/>
  <c r="W219"/>
  <c r="V219"/>
  <c r="U219"/>
  <c r="T219"/>
  <c r="S219"/>
  <c r="R219"/>
  <c r="Q219"/>
  <c r="P219"/>
  <c r="O219"/>
  <c r="W218"/>
  <c r="V218"/>
  <c r="U218"/>
  <c r="T218"/>
  <c r="S218"/>
  <c r="Y218" s="1"/>
  <c r="X218" s="1"/>
  <c r="R218"/>
  <c r="Q218"/>
  <c r="P218"/>
  <c r="O218"/>
  <c r="W217"/>
  <c r="V217"/>
  <c r="U217"/>
  <c r="T217"/>
  <c r="S217"/>
  <c r="R217"/>
  <c r="Q217"/>
  <c r="P217"/>
  <c r="O217"/>
  <c r="W216"/>
  <c r="V216"/>
  <c r="U216"/>
  <c r="T216"/>
  <c r="S216"/>
  <c r="Y216" s="1"/>
  <c r="X216" s="1"/>
  <c r="R216"/>
  <c r="Q216"/>
  <c r="P216"/>
  <c r="O216"/>
  <c r="W215"/>
  <c r="V215"/>
  <c r="U215"/>
  <c r="T215"/>
  <c r="S215"/>
  <c r="R215"/>
  <c r="Q215"/>
  <c r="P215"/>
  <c r="O215"/>
  <c r="W214"/>
  <c r="V214"/>
  <c r="U214"/>
  <c r="T214"/>
  <c r="S214"/>
  <c r="Y214" s="1"/>
  <c r="X214" s="1"/>
  <c r="R214"/>
  <c r="Q214"/>
  <c r="P214"/>
  <c r="O214"/>
  <c r="W213"/>
  <c r="V213"/>
  <c r="U213"/>
  <c r="T213"/>
  <c r="S213"/>
  <c r="R213"/>
  <c r="Q213"/>
  <c r="P213"/>
  <c r="O213"/>
  <c r="W212"/>
  <c r="V212"/>
  <c r="U212"/>
  <c r="T212"/>
  <c r="S212"/>
  <c r="Y212" s="1"/>
  <c r="X212" s="1"/>
  <c r="R212"/>
  <c r="Q212"/>
  <c r="P212"/>
  <c r="O212"/>
  <c r="W211"/>
  <c r="V211"/>
  <c r="U211"/>
  <c r="T211"/>
  <c r="S211"/>
  <c r="R211"/>
  <c r="Q211"/>
  <c r="P211"/>
  <c r="O211"/>
  <c r="Y210"/>
  <c r="X210" s="1"/>
  <c r="W210"/>
  <c r="V210"/>
  <c r="U210"/>
  <c r="T210"/>
  <c r="S210"/>
  <c r="R210"/>
  <c r="Q210"/>
  <c r="P210"/>
  <c r="O210"/>
  <c r="W209"/>
  <c r="V209"/>
  <c r="U209"/>
  <c r="T209"/>
  <c r="S209"/>
  <c r="R209"/>
  <c r="Q209"/>
  <c r="P209"/>
  <c r="O209"/>
  <c r="W208"/>
  <c r="V208"/>
  <c r="U208"/>
  <c r="T208"/>
  <c r="S208"/>
  <c r="Y208" s="1"/>
  <c r="X208" s="1"/>
  <c r="R208"/>
  <c r="Q208"/>
  <c r="P208"/>
  <c r="O208"/>
  <c r="W207"/>
  <c r="V207"/>
  <c r="U207"/>
  <c r="T207"/>
  <c r="S207"/>
  <c r="R207"/>
  <c r="Q207"/>
  <c r="P207"/>
  <c r="O207"/>
  <c r="W206"/>
  <c r="V206"/>
  <c r="U206"/>
  <c r="T206"/>
  <c r="S206"/>
  <c r="Y206" s="1"/>
  <c r="X206" s="1"/>
  <c r="R206"/>
  <c r="Q206"/>
  <c r="P206"/>
  <c r="O206"/>
  <c r="W205"/>
  <c r="V205"/>
  <c r="U205"/>
  <c r="T205"/>
  <c r="S205"/>
  <c r="R205"/>
  <c r="Q205"/>
  <c r="P205"/>
  <c r="O205"/>
  <c r="W204"/>
  <c r="V204"/>
  <c r="U204"/>
  <c r="T204"/>
  <c r="S204"/>
  <c r="Y204" s="1"/>
  <c r="X204" s="1"/>
  <c r="R204"/>
  <c r="Q204"/>
  <c r="P204"/>
  <c r="O204"/>
  <c r="W203"/>
  <c r="V203"/>
  <c r="U203"/>
  <c r="T203"/>
  <c r="S203"/>
  <c r="R203"/>
  <c r="Q203"/>
  <c r="P203"/>
  <c r="O203"/>
  <c r="W202"/>
  <c r="V202"/>
  <c r="U202"/>
  <c r="T202"/>
  <c r="S202"/>
  <c r="Y202" s="1"/>
  <c r="X202" s="1"/>
  <c r="R202"/>
  <c r="Q202"/>
  <c r="P202"/>
  <c r="O202"/>
  <c r="W201"/>
  <c r="V201"/>
  <c r="U201"/>
  <c r="T201"/>
  <c r="S201"/>
  <c r="R201"/>
  <c r="Q201"/>
  <c r="P201"/>
  <c r="O201"/>
  <c r="W200"/>
  <c r="V200"/>
  <c r="U200"/>
  <c r="T200"/>
  <c r="S200"/>
  <c r="Y200" s="1"/>
  <c r="X200" s="1"/>
  <c r="R200"/>
  <c r="Q200"/>
  <c r="P200"/>
  <c r="O200"/>
  <c r="W199"/>
  <c r="V199"/>
  <c r="U199"/>
  <c r="T199"/>
  <c r="S199"/>
  <c r="R199"/>
  <c r="Q199"/>
  <c r="P199"/>
  <c r="O199"/>
  <c r="W198"/>
  <c r="V198"/>
  <c r="U198"/>
  <c r="T198"/>
  <c r="S198"/>
  <c r="Y198" s="1"/>
  <c r="X198" s="1"/>
  <c r="R198"/>
  <c r="Q198"/>
  <c r="P198"/>
  <c r="O198"/>
  <c r="W197"/>
  <c r="V197"/>
  <c r="U197"/>
  <c r="T197"/>
  <c r="S197"/>
  <c r="R197"/>
  <c r="Q197"/>
  <c r="P197"/>
  <c r="O197"/>
  <c r="W196"/>
  <c r="V196"/>
  <c r="U196"/>
  <c r="T196"/>
  <c r="S196"/>
  <c r="Y196" s="1"/>
  <c r="X196" s="1"/>
  <c r="R196"/>
  <c r="Q196"/>
  <c r="P196"/>
  <c r="O196"/>
  <c r="W195"/>
  <c r="V195"/>
  <c r="U195"/>
  <c r="T195"/>
  <c r="S195"/>
  <c r="R195"/>
  <c r="Q195"/>
  <c r="P195"/>
  <c r="O195"/>
  <c r="W194"/>
  <c r="V194"/>
  <c r="U194"/>
  <c r="T194"/>
  <c r="S194"/>
  <c r="Y194" s="1"/>
  <c r="X194" s="1"/>
  <c r="R194"/>
  <c r="Q194"/>
  <c r="P194"/>
  <c r="O194"/>
  <c r="W193"/>
  <c r="V193"/>
  <c r="U193"/>
  <c r="T193"/>
  <c r="S193"/>
  <c r="R193"/>
  <c r="Q193"/>
  <c r="P193"/>
  <c r="O193"/>
  <c r="W192"/>
  <c r="V192"/>
  <c r="U192"/>
  <c r="T192"/>
  <c r="S192"/>
  <c r="Y192" s="1"/>
  <c r="X192" s="1"/>
  <c r="R192"/>
  <c r="Q192"/>
  <c r="P192"/>
  <c r="O192"/>
  <c r="W191"/>
  <c r="V191"/>
  <c r="U191"/>
  <c r="T191"/>
  <c r="S191"/>
  <c r="R191"/>
  <c r="Q191"/>
  <c r="P191"/>
  <c r="O191"/>
  <c r="W190"/>
  <c r="V190"/>
  <c r="U190"/>
  <c r="T190"/>
  <c r="S190"/>
  <c r="Y190" s="1"/>
  <c r="X190" s="1"/>
  <c r="R190"/>
  <c r="Q190"/>
  <c r="P190"/>
  <c r="O190"/>
  <c r="W189"/>
  <c r="V189"/>
  <c r="U189"/>
  <c r="T189"/>
  <c r="S189"/>
  <c r="R189"/>
  <c r="Q189"/>
  <c r="P189"/>
  <c r="O189"/>
  <c r="W188"/>
  <c r="V188"/>
  <c r="U188"/>
  <c r="T188"/>
  <c r="S188"/>
  <c r="Y188" s="1"/>
  <c r="X188" s="1"/>
  <c r="R188"/>
  <c r="Q188"/>
  <c r="P188"/>
  <c r="O188"/>
  <c r="W187"/>
  <c r="V187"/>
  <c r="U187"/>
  <c r="T187"/>
  <c r="S187"/>
  <c r="R187"/>
  <c r="Q187"/>
  <c r="P187"/>
  <c r="O187"/>
  <c r="W186"/>
  <c r="V186"/>
  <c r="U186"/>
  <c r="T186"/>
  <c r="S186"/>
  <c r="Y186" s="1"/>
  <c r="X186" s="1"/>
  <c r="R186"/>
  <c r="Q186"/>
  <c r="P186"/>
  <c r="O186"/>
  <c r="W185"/>
  <c r="V185"/>
  <c r="U185"/>
  <c r="T185"/>
  <c r="S185"/>
  <c r="R185"/>
  <c r="Q185"/>
  <c r="P185"/>
  <c r="O185"/>
  <c r="W184"/>
  <c r="V184"/>
  <c r="U184"/>
  <c r="T184"/>
  <c r="S184"/>
  <c r="Y184" s="1"/>
  <c r="X184" s="1"/>
  <c r="R184"/>
  <c r="Q184"/>
  <c r="P184"/>
  <c r="O184"/>
  <c r="W183"/>
  <c r="V183"/>
  <c r="U183"/>
  <c r="T183"/>
  <c r="S183"/>
  <c r="R183"/>
  <c r="Q183"/>
  <c r="P183"/>
  <c r="O183"/>
  <c r="W182"/>
  <c r="V182"/>
  <c r="U182"/>
  <c r="T182"/>
  <c r="S182"/>
  <c r="Y182" s="1"/>
  <c r="X182" s="1"/>
  <c r="R182"/>
  <c r="Q182"/>
  <c r="P182"/>
  <c r="O182"/>
  <c r="W181"/>
  <c r="V181"/>
  <c r="U181"/>
  <c r="T181"/>
  <c r="S181"/>
  <c r="R181"/>
  <c r="Q181"/>
  <c r="P181"/>
  <c r="O181"/>
  <c r="W180"/>
  <c r="V180"/>
  <c r="U180"/>
  <c r="T180"/>
  <c r="S180"/>
  <c r="Y180" s="1"/>
  <c r="X180" s="1"/>
  <c r="R180"/>
  <c r="Q180"/>
  <c r="P180"/>
  <c r="O180"/>
  <c r="W179"/>
  <c r="V179"/>
  <c r="U179"/>
  <c r="T179"/>
  <c r="S179"/>
  <c r="Y179" s="1"/>
  <c r="X179" s="1"/>
  <c r="R179"/>
  <c r="Q179"/>
  <c r="P179"/>
  <c r="O179"/>
  <c r="W178"/>
  <c r="V178"/>
  <c r="U178"/>
  <c r="T178"/>
  <c r="S178"/>
  <c r="Y178" s="1"/>
  <c r="X178" s="1"/>
  <c r="R178"/>
  <c r="Q178"/>
  <c r="P178"/>
  <c r="O178"/>
  <c r="W177"/>
  <c r="V177"/>
  <c r="U177"/>
  <c r="T177"/>
  <c r="S177"/>
  <c r="Y177" s="1"/>
  <c r="X177" s="1"/>
  <c r="R177"/>
  <c r="Q177"/>
  <c r="P177"/>
  <c r="O177"/>
  <c r="W176"/>
  <c r="V176"/>
  <c r="U176"/>
  <c r="T176"/>
  <c r="S176"/>
  <c r="Y176" s="1"/>
  <c r="X176" s="1"/>
  <c r="R176"/>
  <c r="Q176"/>
  <c r="P176"/>
  <c r="O176"/>
  <c r="W175"/>
  <c r="V175"/>
  <c r="U175"/>
  <c r="T175"/>
  <c r="S175"/>
  <c r="Y175" s="1"/>
  <c r="X175" s="1"/>
  <c r="R175"/>
  <c r="Q175"/>
  <c r="P175"/>
  <c r="O175"/>
  <c r="W174"/>
  <c r="V174"/>
  <c r="U174"/>
  <c r="T174"/>
  <c r="S174"/>
  <c r="Y174" s="1"/>
  <c r="X174" s="1"/>
  <c r="R174"/>
  <c r="Q174"/>
  <c r="P174"/>
  <c r="O174"/>
  <c r="W173"/>
  <c r="V173"/>
  <c r="U173"/>
  <c r="T173"/>
  <c r="S173"/>
  <c r="Y173" s="1"/>
  <c r="X173" s="1"/>
  <c r="R173"/>
  <c r="Q173"/>
  <c r="P173"/>
  <c r="O173"/>
  <c r="W172"/>
  <c r="V172"/>
  <c r="U172"/>
  <c r="T172"/>
  <c r="S172"/>
  <c r="Y172" s="1"/>
  <c r="X172" s="1"/>
  <c r="R172"/>
  <c r="Q172"/>
  <c r="P172"/>
  <c r="O172"/>
  <c r="W171"/>
  <c r="V171"/>
  <c r="U171"/>
  <c r="T171"/>
  <c r="S171"/>
  <c r="Y171" s="1"/>
  <c r="X171" s="1"/>
  <c r="R171"/>
  <c r="Q171"/>
  <c r="P171"/>
  <c r="O171"/>
  <c r="W170"/>
  <c r="V170"/>
  <c r="U170"/>
  <c r="T170"/>
  <c r="S170"/>
  <c r="Y170" s="1"/>
  <c r="X170" s="1"/>
  <c r="R170"/>
  <c r="Q170"/>
  <c r="P170"/>
  <c r="O170"/>
  <c r="W169"/>
  <c r="V169"/>
  <c r="U169"/>
  <c r="T169"/>
  <c r="S169"/>
  <c r="Y169" s="1"/>
  <c r="X169" s="1"/>
  <c r="R169"/>
  <c r="Q169"/>
  <c r="P169"/>
  <c r="O169"/>
  <c r="W168"/>
  <c r="V168"/>
  <c r="U168"/>
  <c r="T168"/>
  <c r="S168"/>
  <c r="Y168" s="1"/>
  <c r="X168" s="1"/>
  <c r="R168"/>
  <c r="Q168"/>
  <c r="P168"/>
  <c r="O168"/>
  <c r="W167"/>
  <c r="V167"/>
  <c r="U167"/>
  <c r="T167"/>
  <c r="S167"/>
  <c r="Y167" s="1"/>
  <c r="X167" s="1"/>
  <c r="R167"/>
  <c r="Q167"/>
  <c r="P167"/>
  <c r="O167"/>
  <c r="W166"/>
  <c r="V166"/>
  <c r="U166"/>
  <c r="T166"/>
  <c r="S166"/>
  <c r="Y166" s="1"/>
  <c r="X166" s="1"/>
  <c r="R166"/>
  <c r="Q166"/>
  <c r="P166"/>
  <c r="O166"/>
  <c r="W165"/>
  <c r="V165"/>
  <c r="U165"/>
  <c r="T165"/>
  <c r="S165"/>
  <c r="Y165" s="1"/>
  <c r="X165" s="1"/>
  <c r="R165"/>
  <c r="Q165"/>
  <c r="P165"/>
  <c r="O165"/>
  <c r="W164"/>
  <c r="V164"/>
  <c r="U164"/>
  <c r="T164"/>
  <c r="S164"/>
  <c r="Y164" s="1"/>
  <c r="X164" s="1"/>
  <c r="R164"/>
  <c r="Q164"/>
  <c r="P164"/>
  <c r="O164"/>
  <c r="W163"/>
  <c r="V163"/>
  <c r="U163"/>
  <c r="T163"/>
  <c r="S163"/>
  <c r="Y163" s="1"/>
  <c r="X163" s="1"/>
  <c r="R163"/>
  <c r="Q163"/>
  <c r="P163"/>
  <c r="O163"/>
  <c r="W162"/>
  <c r="V162"/>
  <c r="U162"/>
  <c r="T162"/>
  <c r="S162"/>
  <c r="Y162" s="1"/>
  <c r="X162" s="1"/>
  <c r="R162"/>
  <c r="Q162"/>
  <c r="P162"/>
  <c r="O162"/>
  <c r="W161"/>
  <c r="V161"/>
  <c r="U161"/>
  <c r="T161"/>
  <c r="S161"/>
  <c r="Y161" s="1"/>
  <c r="X161" s="1"/>
  <c r="R161"/>
  <c r="Q161"/>
  <c r="P161"/>
  <c r="O161"/>
  <c r="W160"/>
  <c r="V160"/>
  <c r="U160"/>
  <c r="T160"/>
  <c r="S160"/>
  <c r="Y160" s="1"/>
  <c r="X160" s="1"/>
  <c r="R160"/>
  <c r="Q160"/>
  <c r="P160"/>
  <c r="O160"/>
  <c r="W159"/>
  <c r="V159"/>
  <c r="U159"/>
  <c r="T159"/>
  <c r="S159"/>
  <c r="Y159" s="1"/>
  <c r="X159" s="1"/>
  <c r="R159"/>
  <c r="Q159"/>
  <c r="P159"/>
  <c r="O159"/>
  <c r="W158"/>
  <c r="V158"/>
  <c r="U158"/>
  <c r="T158"/>
  <c r="S158"/>
  <c r="Y158" s="1"/>
  <c r="X158" s="1"/>
  <c r="R158"/>
  <c r="Q158"/>
  <c r="P158"/>
  <c r="O158"/>
  <c r="W157"/>
  <c r="V157"/>
  <c r="U157"/>
  <c r="T157"/>
  <c r="S157"/>
  <c r="Y157" s="1"/>
  <c r="X157" s="1"/>
  <c r="R157"/>
  <c r="Q157"/>
  <c r="P157"/>
  <c r="O157"/>
  <c r="W156"/>
  <c r="V156"/>
  <c r="U156"/>
  <c r="T156"/>
  <c r="S156"/>
  <c r="Y156" s="1"/>
  <c r="X156" s="1"/>
  <c r="R156"/>
  <c r="Q156"/>
  <c r="P156"/>
  <c r="O156"/>
  <c r="W155"/>
  <c r="V155"/>
  <c r="U155"/>
  <c r="T155"/>
  <c r="S155"/>
  <c r="Y155" s="1"/>
  <c r="X155" s="1"/>
  <c r="R155"/>
  <c r="Q155"/>
  <c r="P155"/>
  <c r="O155"/>
  <c r="W154"/>
  <c r="V154"/>
  <c r="U154"/>
  <c r="T154"/>
  <c r="S154"/>
  <c r="Y154" s="1"/>
  <c r="X154" s="1"/>
  <c r="R154"/>
  <c r="Q154"/>
  <c r="P154"/>
  <c r="O154"/>
  <c r="W153"/>
  <c r="V153"/>
  <c r="U153"/>
  <c r="T153"/>
  <c r="S153"/>
  <c r="Y153" s="1"/>
  <c r="X153" s="1"/>
  <c r="R153"/>
  <c r="Q153"/>
  <c r="P153"/>
  <c r="O153"/>
  <c r="W152"/>
  <c r="V152"/>
  <c r="U152"/>
  <c r="T152"/>
  <c r="S152"/>
  <c r="Y152" s="1"/>
  <c r="X152" s="1"/>
  <c r="R152"/>
  <c r="Q152"/>
  <c r="P152"/>
  <c r="O152"/>
  <c r="W151"/>
  <c r="V151"/>
  <c r="U151"/>
  <c r="T151"/>
  <c r="S151"/>
  <c r="Y151" s="1"/>
  <c r="X151" s="1"/>
  <c r="R151"/>
  <c r="Q151"/>
  <c r="P151"/>
  <c r="O151"/>
  <c r="W150"/>
  <c r="V150"/>
  <c r="U150"/>
  <c r="T150"/>
  <c r="S150"/>
  <c r="Y150" s="1"/>
  <c r="X150" s="1"/>
  <c r="R150"/>
  <c r="Q150"/>
  <c r="P150"/>
  <c r="O150"/>
  <c r="W149"/>
  <c r="V149"/>
  <c r="U149"/>
  <c r="T149"/>
  <c r="S149"/>
  <c r="Y149" s="1"/>
  <c r="X149" s="1"/>
  <c r="R149"/>
  <c r="Q149"/>
  <c r="P149"/>
  <c r="O149"/>
  <c r="W148"/>
  <c r="V148"/>
  <c r="U148"/>
  <c r="T148"/>
  <c r="S148"/>
  <c r="Y148" s="1"/>
  <c r="X148" s="1"/>
  <c r="R148"/>
  <c r="Q148"/>
  <c r="P148"/>
  <c r="O148"/>
  <c r="W147"/>
  <c r="V147"/>
  <c r="U147"/>
  <c r="T147"/>
  <c r="S147"/>
  <c r="Y147" s="1"/>
  <c r="X147" s="1"/>
  <c r="R147"/>
  <c r="Q147"/>
  <c r="P147"/>
  <c r="O147"/>
  <c r="W146"/>
  <c r="V146"/>
  <c r="U146"/>
  <c r="T146"/>
  <c r="S146"/>
  <c r="Y146" s="1"/>
  <c r="X146" s="1"/>
  <c r="R146"/>
  <c r="Q146"/>
  <c r="P146"/>
  <c r="O146"/>
  <c r="W145"/>
  <c r="V145"/>
  <c r="U145"/>
  <c r="T145"/>
  <c r="S145"/>
  <c r="Y145" s="1"/>
  <c r="X145" s="1"/>
  <c r="R145"/>
  <c r="Q145"/>
  <c r="P145"/>
  <c r="O145"/>
  <c r="W144"/>
  <c r="V144"/>
  <c r="U144"/>
  <c r="T144"/>
  <c r="S144"/>
  <c r="Y144" s="1"/>
  <c r="X144" s="1"/>
  <c r="R144"/>
  <c r="Q144"/>
  <c r="P144"/>
  <c r="O144"/>
  <c r="W143"/>
  <c r="V143"/>
  <c r="U143"/>
  <c r="T143"/>
  <c r="S143"/>
  <c r="Y143" s="1"/>
  <c r="X143" s="1"/>
  <c r="R143"/>
  <c r="Q143"/>
  <c r="P143"/>
  <c r="O143"/>
  <c r="W142"/>
  <c r="V142"/>
  <c r="U142"/>
  <c r="T142"/>
  <c r="S142"/>
  <c r="Y142" s="1"/>
  <c r="X142" s="1"/>
  <c r="R142"/>
  <c r="Q142"/>
  <c r="P142"/>
  <c r="O142"/>
  <c r="W141"/>
  <c r="V141"/>
  <c r="U141"/>
  <c r="T141"/>
  <c r="S141"/>
  <c r="Y141" s="1"/>
  <c r="X141" s="1"/>
  <c r="R141"/>
  <c r="Q141"/>
  <c r="P141"/>
  <c r="O141"/>
  <c r="W140"/>
  <c r="V140"/>
  <c r="U140"/>
  <c r="T140"/>
  <c r="S140"/>
  <c r="Y140" s="1"/>
  <c r="X140" s="1"/>
  <c r="R140"/>
  <c r="Q140"/>
  <c r="P140"/>
  <c r="O140"/>
  <c r="W139"/>
  <c r="V139"/>
  <c r="U139"/>
  <c r="T139"/>
  <c r="S139"/>
  <c r="Y139" s="1"/>
  <c r="X139" s="1"/>
  <c r="R139"/>
  <c r="Q139"/>
  <c r="P139"/>
  <c r="O139"/>
  <c r="W138"/>
  <c r="V138"/>
  <c r="U138"/>
  <c r="T138"/>
  <c r="S138"/>
  <c r="Y138" s="1"/>
  <c r="X138" s="1"/>
  <c r="R138"/>
  <c r="Q138"/>
  <c r="P138"/>
  <c r="O138"/>
  <c r="W137"/>
  <c r="V137"/>
  <c r="U137"/>
  <c r="T137"/>
  <c r="S137"/>
  <c r="Y137" s="1"/>
  <c r="X137" s="1"/>
  <c r="R137"/>
  <c r="Q137"/>
  <c r="P137"/>
  <c r="O137"/>
  <c r="W136"/>
  <c r="V136"/>
  <c r="U136"/>
  <c r="T136"/>
  <c r="S136"/>
  <c r="Y136" s="1"/>
  <c r="X136" s="1"/>
  <c r="R136"/>
  <c r="Q136"/>
  <c r="P136"/>
  <c r="O136"/>
  <c r="W135"/>
  <c r="V135"/>
  <c r="U135"/>
  <c r="T135"/>
  <c r="S135"/>
  <c r="Y135" s="1"/>
  <c r="X135" s="1"/>
  <c r="R135"/>
  <c r="Q135"/>
  <c r="P135"/>
  <c r="O135"/>
  <c r="W134"/>
  <c r="V134"/>
  <c r="U134"/>
  <c r="T134"/>
  <c r="S134"/>
  <c r="Y134" s="1"/>
  <c r="X134" s="1"/>
  <c r="R134"/>
  <c r="Q134"/>
  <c r="P134"/>
  <c r="O134"/>
  <c r="W133"/>
  <c r="V133"/>
  <c r="U133"/>
  <c r="T133"/>
  <c r="S133"/>
  <c r="Y133" s="1"/>
  <c r="X133" s="1"/>
  <c r="R133"/>
  <c r="Q133"/>
  <c r="P133"/>
  <c r="O133"/>
  <c r="W132"/>
  <c r="V132"/>
  <c r="U132"/>
  <c r="T132"/>
  <c r="S132"/>
  <c r="Y132" s="1"/>
  <c r="X132" s="1"/>
  <c r="R132"/>
  <c r="Q132"/>
  <c r="P132"/>
  <c r="O132"/>
  <c r="W131"/>
  <c r="V131"/>
  <c r="U131"/>
  <c r="T131"/>
  <c r="S131"/>
  <c r="Y131" s="1"/>
  <c r="X131" s="1"/>
  <c r="R131"/>
  <c r="Q131"/>
  <c r="P131"/>
  <c r="O131"/>
  <c r="Y130"/>
  <c r="X130" s="1"/>
  <c r="W130"/>
  <c r="V130"/>
  <c r="U130"/>
  <c r="T130"/>
  <c r="S130"/>
  <c r="R130"/>
  <c r="Q130"/>
  <c r="P130"/>
  <c r="O130"/>
  <c r="W129"/>
  <c r="V129"/>
  <c r="U129"/>
  <c r="T129"/>
  <c r="S129"/>
  <c r="Y129" s="1"/>
  <c r="X129" s="1"/>
  <c r="R129"/>
  <c r="Q129"/>
  <c r="P129"/>
  <c r="O129"/>
  <c r="W128"/>
  <c r="V128"/>
  <c r="U128"/>
  <c r="T128"/>
  <c r="S128"/>
  <c r="Y128" s="1"/>
  <c r="X128" s="1"/>
  <c r="R128"/>
  <c r="Q128"/>
  <c r="P128"/>
  <c r="O128"/>
  <c r="W127"/>
  <c r="V127"/>
  <c r="U127"/>
  <c r="T127"/>
  <c r="S127"/>
  <c r="Y127" s="1"/>
  <c r="X127" s="1"/>
  <c r="R127"/>
  <c r="Q127"/>
  <c r="P127"/>
  <c r="O127"/>
  <c r="W126"/>
  <c r="V126"/>
  <c r="U126"/>
  <c r="T126"/>
  <c r="S126"/>
  <c r="Y126" s="1"/>
  <c r="X126" s="1"/>
  <c r="R126"/>
  <c r="Q126"/>
  <c r="P126"/>
  <c r="O126"/>
  <c r="W125"/>
  <c r="V125"/>
  <c r="U125"/>
  <c r="T125"/>
  <c r="S125"/>
  <c r="Y125" s="1"/>
  <c r="X125" s="1"/>
  <c r="R125"/>
  <c r="Q125"/>
  <c r="P125"/>
  <c r="O125"/>
  <c r="W124"/>
  <c r="V124"/>
  <c r="U124"/>
  <c r="T124"/>
  <c r="S124"/>
  <c r="Y124" s="1"/>
  <c r="X124" s="1"/>
  <c r="R124"/>
  <c r="Q124"/>
  <c r="P124"/>
  <c r="O124"/>
  <c r="W123"/>
  <c r="V123"/>
  <c r="U123"/>
  <c r="T123"/>
  <c r="S123"/>
  <c r="Y123" s="1"/>
  <c r="X123" s="1"/>
  <c r="R123"/>
  <c r="Q123"/>
  <c r="P123"/>
  <c r="O123"/>
  <c r="W122"/>
  <c r="V122"/>
  <c r="U122"/>
  <c r="T122"/>
  <c r="S122"/>
  <c r="Y122" s="1"/>
  <c r="X122" s="1"/>
  <c r="R122"/>
  <c r="Q122"/>
  <c r="P122"/>
  <c r="O122"/>
  <c r="W121"/>
  <c r="V121"/>
  <c r="U121"/>
  <c r="T121"/>
  <c r="S121"/>
  <c r="Y121" s="1"/>
  <c r="X121" s="1"/>
  <c r="R121"/>
  <c r="Q121"/>
  <c r="P121"/>
  <c r="O121"/>
  <c r="W120"/>
  <c r="V120"/>
  <c r="U120"/>
  <c r="T120"/>
  <c r="S120"/>
  <c r="Y120" s="1"/>
  <c r="X120" s="1"/>
  <c r="R120"/>
  <c r="Q120"/>
  <c r="P120"/>
  <c r="O120"/>
  <c r="W119"/>
  <c r="V119"/>
  <c r="U119"/>
  <c r="T119"/>
  <c r="S119"/>
  <c r="Y119" s="1"/>
  <c r="X119" s="1"/>
  <c r="R119"/>
  <c r="Q119"/>
  <c r="P119"/>
  <c r="O119"/>
  <c r="W118"/>
  <c r="V118"/>
  <c r="U118"/>
  <c r="T118"/>
  <c r="S118"/>
  <c r="Y118" s="1"/>
  <c r="X118" s="1"/>
  <c r="R118"/>
  <c r="Q118"/>
  <c r="P118"/>
  <c r="O118"/>
  <c r="W117"/>
  <c r="V117"/>
  <c r="U117"/>
  <c r="T117"/>
  <c r="S117"/>
  <c r="Y117" s="1"/>
  <c r="X117" s="1"/>
  <c r="R117"/>
  <c r="Q117"/>
  <c r="P117"/>
  <c r="O117"/>
  <c r="W116"/>
  <c r="V116"/>
  <c r="U116"/>
  <c r="T116"/>
  <c r="S116"/>
  <c r="Y116" s="1"/>
  <c r="X116" s="1"/>
  <c r="R116"/>
  <c r="Q116"/>
  <c r="P116"/>
  <c r="O116"/>
  <c r="W115"/>
  <c r="V115"/>
  <c r="U115"/>
  <c r="T115"/>
  <c r="S115"/>
  <c r="Y115" s="1"/>
  <c r="X115" s="1"/>
  <c r="R115"/>
  <c r="Q115"/>
  <c r="P115"/>
  <c r="O115"/>
  <c r="W114"/>
  <c r="V114"/>
  <c r="U114"/>
  <c r="T114"/>
  <c r="S114"/>
  <c r="Y114" s="1"/>
  <c r="X114" s="1"/>
  <c r="R114"/>
  <c r="Q114"/>
  <c r="P114"/>
  <c r="O114"/>
  <c r="W113"/>
  <c r="V113"/>
  <c r="U113"/>
  <c r="T113"/>
  <c r="S113"/>
  <c r="Y113" s="1"/>
  <c r="X113" s="1"/>
  <c r="R113"/>
  <c r="Q113"/>
  <c r="P113"/>
  <c r="O113"/>
  <c r="W112"/>
  <c r="V112"/>
  <c r="U112"/>
  <c r="T112"/>
  <c r="S112"/>
  <c r="Y112" s="1"/>
  <c r="X112" s="1"/>
  <c r="R112"/>
  <c r="Q112"/>
  <c r="P112"/>
  <c r="O112"/>
  <c r="W111"/>
  <c r="V111"/>
  <c r="U111"/>
  <c r="T111"/>
  <c r="S111"/>
  <c r="Y111" s="1"/>
  <c r="X111" s="1"/>
  <c r="R111"/>
  <c r="Q111"/>
  <c r="P111"/>
  <c r="O111"/>
  <c r="W110"/>
  <c r="V110"/>
  <c r="U110"/>
  <c r="T110"/>
  <c r="S110"/>
  <c r="Y110" s="1"/>
  <c r="X110" s="1"/>
  <c r="R110"/>
  <c r="Q110"/>
  <c r="P110"/>
  <c r="O110"/>
  <c r="W109"/>
  <c r="V109"/>
  <c r="U109"/>
  <c r="T109"/>
  <c r="S109"/>
  <c r="Y109" s="1"/>
  <c r="X109" s="1"/>
  <c r="R109"/>
  <c r="Q109"/>
  <c r="P109"/>
  <c r="O109"/>
  <c r="W108"/>
  <c r="V108"/>
  <c r="U108"/>
  <c r="T108"/>
  <c r="S108"/>
  <c r="Y108" s="1"/>
  <c r="X108" s="1"/>
  <c r="R108"/>
  <c r="Q108"/>
  <c r="P108"/>
  <c r="O108"/>
  <c r="W107"/>
  <c r="V107"/>
  <c r="U107"/>
  <c r="T107"/>
  <c r="S107"/>
  <c r="Y107" s="1"/>
  <c r="X107" s="1"/>
  <c r="R107"/>
  <c r="Q107"/>
  <c r="P107"/>
  <c r="O107"/>
  <c r="W106"/>
  <c r="V106"/>
  <c r="U106"/>
  <c r="T106"/>
  <c r="S106"/>
  <c r="Y106" s="1"/>
  <c r="X106" s="1"/>
  <c r="R106"/>
  <c r="Q106"/>
  <c r="P106"/>
  <c r="O106"/>
  <c r="W105"/>
  <c r="V105"/>
  <c r="U105"/>
  <c r="T105"/>
  <c r="S105"/>
  <c r="Y105" s="1"/>
  <c r="X105" s="1"/>
  <c r="R105"/>
  <c r="Q105"/>
  <c r="P105"/>
  <c r="O105"/>
  <c r="W104"/>
  <c r="V104"/>
  <c r="U104"/>
  <c r="T104"/>
  <c r="S104"/>
  <c r="Y104" s="1"/>
  <c r="X104" s="1"/>
  <c r="R104"/>
  <c r="Q104"/>
  <c r="P104"/>
  <c r="O104"/>
  <c r="W103"/>
  <c r="V103"/>
  <c r="U103"/>
  <c r="T103"/>
  <c r="S103"/>
  <c r="Y103" s="1"/>
  <c r="X103" s="1"/>
  <c r="R103"/>
  <c r="Q103"/>
  <c r="P103"/>
  <c r="O103"/>
  <c r="W102"/>
  <c r="V102"/>
  <c r="U102"/>
  <c r="T102"/>
  <c r="S102"/>
  <c r="Y102" s="1"/>
  <c r="X102" s="1"/>
  <c r="R102"/>
  <c r="Q102"/>
  <c r="P102"/>
  <c r="O102"/>
  <c r="W101"/>
  <c r="V101"/>
  <c r="U101"/>
  <c r="T101"/>
  <c r="S101"/>
  <c r="Y101" s="1"/>
  <c r="X101" s="1"/>
  <c r="R101"/>
  <c r="Q101"/>
  <c r="P101"/>
  <c r="O101"/>
  <c r="W100"/>
  <c r="V100"/>
  <c r="U100"/>
  <c r="T100"/>
  <c r="S100"/>
  <c r="Y100" s="1"/>
  <c r="X100" s="1"/>
  <c r="R100"/>
  <c r="Q100"/>
  <c r="P100"/>
  <c r="O100"/>
  <c r="W99"/>
  <c r="V99"/>
  <c r="U99"/>
  <c r="T99"/>
  <c r="S99"/>
  <c r="Y99" s="1"/>
  <c r="X99" s="1"/>
  <c r="R99"/>
  <c r="Q99"/>
  <c r="P99"/>
  <c r="O99"/>
  <c r="W98"/>
  <c r="V98"/>
  <c r="U98"/>
  <c r="T98"/>
  <c r="S98"/>
  <c r="Y98" s="1"/>
  <c r="X98" s="1"/>
  <c r="R98"/>
  <c r="Q98"/>
  <c r="P98"/>
  <c r="O98"/>
  <c r="W97"/>
  <c r="V97"/>
  <c r="U97"/>
  <c r="T97"/>
  <c r="S97"/>
  <c r="Y97" s="1"/>
  <c r="X97" s="1"/>
  <c r="R97"/>
  <c r="Q97"/>
  <c r="P97"/>
  <c r="O97"/>
  <c r="W96"/>
  <c r="V96"/>
  <c r="U96"/>
  <c r="T96"/>
  <c r="S96"/>
  <c r="Y96" s="1"/>
  <c r="X96" s="1"/>
  <c r="R96"/>
  <c r="Q96"/>
  <c r="P96"/>
  <c r="O96"/>
  <c r="W95"/>
  <c r="V95"/>
  <c r="U95"/>
  <c r="T95"/>
  <c r="S95"/>
  <c r="Y95" s="1"/>
  <c r="X95" s="1"/>
  <c r="R95"/>
  <c r="Q95"/>
  <c r="P95"/>
  <c r="O95"/>
  <c r="W94"/>
  <c r="V94"/>
  <c r="U94"/>
  <c r="T94"/>
  <c r="S94"/>
  <c r="Y94" s="1"/>
  <c r="X94" s="1"/>
  <c r="R94"/>
  <c r="Q94"/>
  <c r="P94"/>
  <c r="O94"/>
  <c r="W93"/>
  <c r="V93"/>
  <c r="U93"/>
  <c r="T93"/>
  <c r="S93"/>
  <c r="Y93" s="1"/>
  <c r="X93" s="1"/>
  <c r="R93"/>
  <c r="Q93"/>
  <c r="P93"/>
  <c r="O93"/>
  <c r="W92"/>
  <c r="V92"/>
  <c r="U92"/>
  <c r="T92"/>
  <c r="S92"/>
  <c r="Y92" s="1"/>
  <c r="X92" s="1"/>
  <c r="R92"/>
  <c r="Q92"/>
  <c r="P92"/>
  <c r="O92"/>
  <c r="W91"/>
  <c r="V91"/>
  <c r="U91"/>
  <c r="T91"/>
  <c r="S91"/>
  <c r="Y91" s="1"/>
  <c r="X91" s="1"/>
  <c r="R91"/>
  <c r="Q91"/>
  <c r="P91"/>
  <c r="O91"/>
  <c r="W90"/>
  <c r="V90"/>
  <c r="U90"/>
  <c r="T90"/>
  <c r="S90"/>
  <c r="Y90" s="1"/>
  <c r="X90" s="1"/>
  <c r="R90"/>
  <c r="Q90"/>
  <c r="P90"/>
  <c r="O90"/>
  <c r="W89"/>
  <c r="V89"/>
  <c r="U89"/>
  <c r="T89"/>
  <c r="S89"/>
  <c r="Y89" s="1"/>
  <c r="X89" s="1"/>
  <c r="R89"/>
  <c r="Q89"/>
  <c r="P89"/>
  <c r="O89"/>
  <c r="W88"/>
  <c r="V88"/>
  <c r="U88"/>
  <c r="T88"/>
  <c r="S88"/>
  <c r="Y88" s="1"/>
  <c r="X88" s="1"/>
  <c r="R88"/>
  <c r="Q88"/>
  <c r="P88"/>
  <c r="O88"/>
  <c r="W87"/>
  <c r="V87"/>
  <c r="U87"/>
  <c r="T87"/>
  <c r="S87"/>
  <c r="Y87" s="1"/>
  <c r="X87" s="1"/>
  <c r="R87"/>
  <c r="Q87"/>
  <c r="P87"/>
  <c r="O87"/>
  <c r="W86"/>
  <c r="V86"/>
  <c r="U86"/>
  <c r="T86"/>
  <c r="S86"/>
  <c r="Y86" s="1"/>
  <c r="X86" s="1"/>
  <c r="R86"/>
  <c r="Q86"/>
  <c r="P86"/>
  <c r="O86"/>
  <c r="W85"/>
  <c r="V85"/>
  <c r="U85"/>
  <c r="T85"/>
  <c r="S85"/>
  <c r="Y85" s="1"/>
  <c r="X85" s="1"/>
  <c r="R85"/>
  <c r="Q85"/>
  <c r="P85"/>
  <c r="O85"/>
  <c r="W84"/>
  <c r="V84"/>
  <c r="U84"/>
  <c r="T84"/>
  <c r="S84"/>
  <c r="Y84" s="1"/>
  <c r="X84" s="1"/>
  <c r="R84"/>
  <c r="Q84"/>
  <c r="P84"/>
  <c r="O84"/>
  <c r="W83"/>
  <c r="V83"/>
  <c r="U83"/>
  <c r="T83"/>
  <c r="S83"/>
  <c r="Y83" s="1"/>
  <c r="X83" s="1"/>
  <c r="R83"/>
  <c r="Q83"/>
  <c r="P83"/>
  <c r="O83"/>
  <c r="S82"/>
  <c r="Y82" s="1"/>
  <c r="X82" s="1"/>
  <c r="R82"/>
  <c r="Q82"/>
  <c r="P82"/>
  <c r="O82"/>
  <c r="S81"/>
  <c r="Y81" s="1"/>
  <c r="X81" s="1"/>
  <c r="R81"/>
  <c r="Q81"/>
  <c r="P81"/>
  <c r="O81"/>
  <c r="S80"/>
  <c r="Y80" s="1"/>
  <c r="X80" s="1"/>
  <c r="R80"/>
  <c r="Q80"/>
  <c r="P80"/>
  <c r="O80"/>
  <c r="S79"/>
  <c r="Y79" s="1"/>
  <c r="X79" s="1"/>
  <c r="R79"/>
  <c r="Q79"/>
  <c r="P79"/>
  <c r="O79"/>
  <c r="S78"/>
  <c r="Y78" s="1"/>
  <c r="X78" s="1"/>
  <c r="R78"/>
  <c r="Q78"/>
  <c r="P78"/>
  <c r="O78"/>
  <c r="S77"/>
  <c r="Y77" s="1"/>
  <c r="X77" s="1"/>
  <c r="R77"/>
  <c r="Q77"/>
  <c r="P77"/>
  <c r="O77"/>
  <c r="S76"/>
  <c r="Y76" s="1"/>
  <c r="X76" s="1"/>
  <c r="R76"/>
  <c r="Q76"/>
  <c r="P76"/>
  <c r="O76"/>
  <c r="S75"/>
  <c r="Y75" s="1"/>
  <c r="X75" s="1"/>
  <c r="R75"/>
  <c r="Q75"/>
  <c r="P75"/>
  <c r="O75"/>
  <c r="S74"/>
  <c r="Y74" s="1"/>
  <c r="X74" s="1"/>
  <c r="R74"/>
  <c r="Q74"/>
  <c r="P74"/>
  <c r="O74"/>
  <c r="S73"/>
  <c r="Y73" s="1"/>
  <c r="X73" s="1"/>
  <c r="R73"/>
  <c r="Q73"/>
  <c r="P73"/>
  <c r="O73"/>
  <c r="S72"/>
  <c r="Y72" s="1"/>
  <c r="X72" s="1"/>
  <c r="R72"/>
  <c r="Q72"/>
  <c r="P72"/>
  <c r="O72"/>
  <c r="S71"/>
  <c r="Y71" s="1"/>
  <c r="X71" s="1"/>
  <c r="R71"/>
  <c r="Q71"/>
  <c r="P71"/>
  <c r="O71"/>
  <c r="S70"/>
  <c r="Y70" s="1"/>
  <c r="X70" s="1"/>
  <c r="R70"/>
  <c r="Q70"/>
  <c r="P70"/>
  <c r="O70"/>
  <c r="S69"/>
  <c r="Y69" s="1"/>
  <c r="X69" s="1"/>
  <c r="R69"/>
  <c r="Q69"/>
  <c r="P69"/>
  <c r="O69"/>
  <c r="S68"/>
  <c r="Y68" s="1"/>
  <c r="X68" s="1"/>
  <c r="R68"/>
  <c r="Q68"/>
  <c r="P68"/>
  <c r="O68"/>
  <c r="S67"/>
  <c r="Y67" s="1"/>
  <c r="X67" s="1"/>
  <c r="R67"/>
  <c r="Q67"/>
  <c r="P67"/>
  <c r="O67"/>
  <c r="S66"/>
  <c r="Y66" s="1"/>
  <c r="X66" s="1"/>
  <c r="R66"/>
  <c r="Q66"/>
  <c r="P66"/>
  <c r="O66"/>
  <c r="S65"/>
  <c r="Y65" s="1"/>
  <c r="X65" s="1"/>
  <c r="R65"/>
  <c r="Q65"/>
  <c r="P65"/>
  <c r="O65"/>
  <c r="S64"/>
  <c r="Y64" s="1"/>
  <c r="X64" s="1"/>
  <c r="R64"/>
  <c r="Q64"/>
  <c r="P64"/>
  <c r="O64"/>
  <c r="S63"/>
  <c r="Y63" s="1"/>
  <c r="X63" s="1"/>
  <c r="R63"/>
  <c r="Q63"/>
  <c r="P63"/>
  <c r="O63"/>
  <c r="S62"/>
  <c r="Y62" s="1"/>
  <c r="X62" s="1"/>
  <c r="R62"/>
  <c r="Q62"/>
  <c r="P62"/>
  <c r="O62"/>
  <c r="S61"/>
  <c r="Y61" s="1"/>
  <c r="X61" s="1"/>
  <c r="R61"/>
  <c r="Q61"/>
  <c r="P61"/>
  <c r="O61"/>
  <c r="S60"/>
  <c r="Y60" s="1"/>
  <c r="X60" s="1"/>
  <c r="R60"/>
  <c r="Q60"/>
  <c r="P60"/>
  <c r="O60"/>
  <c r="S59"/>
  <c r="Y59" s="1"/>
  <c r="X59" s="1"/>
  <c r="R59"/>
  <c r="Q59"/>
  <c r="P59"/>
  <c r="O59"/>
  <c r="S58"/>
  <c r="Y58" s="1"/>
  <c r="X58" s="1"/>
  <c r="R58"/>
  <c r="Q58"/>
  <c r="P58"/>
  <c r="O58"/>
  <c r="S57"/>
  <c r="Y57" s="1"/>
  <c r="X57" s="1"/>
  <c r="R57"/>
  <c r="Q57"/>
  <c r="P57"/>
  <c r="O57"/>
  <c r="S56"/>
  <c r="Y56" s="1"/>
  <c r="X56" s="1"/>
  <c r="R56"/>
  <c r="Q56"/>
  <c r="P56"/>
  <c r="O56"/>
  <c r="S55"/>
  <c r="Y55" s="1"/>
  <c r="X55" s="1"/>
  <c r="R55"/>
  <c r="Q55"/>
  <c r="P55"/>
  <c r="O55"/>
  <c r="S54"/>
  <c r="Y54" s="1"/>
  <c r="X54" s="1"/>
  <c r="R54"/>
  <c r="Q54"/>
  <c r="P54"/>
  <c r="O54"/>
  <c r="S53"/>
  <c r="Y53" s="1"/>
  <c r="X53" s="1"/>
  <c r="R53"/>
  <c r="Q53"/>
  <c r="P53"/>
  <c r="O53"/>
  <c r="S52"/>
  <c r="Y52" s="1"/>
  <c r="X52" s="1"/>
  <c r="R52"/>
  <c r="Q52"/>
  <c r="P52"/>
  <c r="O52"/>
  <c r="S51"/>
  <c r="Y51" s="1"/>
  <c r="X51" s="1"/>
  <c r="R51"/>
  <c r="Q51"/>
  <c r="P51"/>
  <c r="O51"/>
  <c r="S50"/>
  <c r="Y50" s="1"/>
  <c r="X50" s="1"/>
  <c r="R50"/>
  <c r="Q50"/>
  <c r="P50"/>
  <c r="O50"/>
  <c r="S49"/>
  <c r="Y49" s="1"/>
  <c r="X49" s="1"/>
  <c r="R49"/>
  <c r="Q49"/>
  <c r="P49"/>
  <c r="O49"/>
  <c r="S48"/>
  <c r="Y48" s="1"/>
  <c r="X48" s="1"/>
  <c r="R48"/>
  <c r="Q48"/>
  <c r="P48"/>
  <c r="O48"/>
  <c r="S47"/>
  <c r="Y47" s="1"/>
  <c r="X47" s="1"/>
  <c r="R47"/>
  <c r="Q47"/>
  <c r="P47"/>
  <c r="O47"/>
  <c r="S46"/>
  <c r="Y46" s="1"/>
  <c r="X46" s="1"/>
  <c r="R46"/>
  <c r="Q46"/>
  <c r="P46"/>
  <c r="O46"/>
  <c r="S45"/>
  <c r="Y45" s="1"/>
  <c r="X45" s="1"/>
  <c r="R45"/>
  <c r="Q45"/>
  <c r="P45"/>
  <c r="O45"/>
  <c r="S44"/>
  <c r="Y44" s="1"/>
  <c r="X44" s="1"/>
  <c r="R44"/>
  <c r="Q44"/>
  <c r="P44"/>
  <c r="O44"/>
  <c r="S43"/>
  <c r="Y43" s="1"/>
  <c r="X43" s="1"/>
  <c r="R43"/>
  <c r="Q43"/>
  <c r="P43"/>
  <c r="O43"/>
  <c r="S42"/>
  <c r="Y42" s="1"/>
  <c r="X42" s="1"/>
  <c r="R42"/>
  <c r="Q42"/>
  <c r="P42"/>
  <c r="O42"/>
  <c r="S41"/>
  <c r="Y41" s="1"/>
  <c r="X41" s="1"/>
  <c r="R41"/>
  <c r="Q41"/>
  <c r="P41"/>
  <c r="O41"/>
  <c r="S40"/>
  <c r="Y40" s="1"/>
  <c r="X40" s="1"/>
  <c r="R40"/>
  <c r="Q40"/>
  <c r="P40"/>
  <c r="O40"/>
  <c r="S39"/>
  <c r="Y39" s="1"/>
  <c r="X39" s="1"/>
  <c r="R39"/>
  <c r="Q39"/>
  <c r="P39"/>
  <c r="O39"/>
  <c r="S38"/>
  <c r="Y38" s="1"/>
  <c r="X38" s="1"/>
  <c r="R38"/>
  <c r="Q38"/>
  <c r="P38"/>
  <c r="O38"/>
  <c r="S37"/>
  <c r="Y37" s="1"/>
  <c r="X37" s="1"/>
  <c r="R37"/>
  <c r="Q37"/>
  <c r="P37"/>
  <c r="O37"/>
  <c r="S36"/>
  <c r="Y36" s="1"/>
  <c r="X36" s="1"/>
  <c r="R36"/>
  <c r="Q36"/>
  <c r="P36"/>
  <c r="O36"/>
  <c r="S35"/>
  <c r="R35"/>
  <c r="Q35"/>
  <c r="P35"/>
  <c r="O35"/>
  <c r="S34"/>
  <c r="Y34" s="1"/>
  <c r="X34" s="1"/>
  <c r="R34"/>
  <c r="Q34"/>
  <c r="P34"/>
  <c r="O34"/>
  <c r="S33"/>
  <c r="Y33" s="1"/>
  <c r="X33" s="1"/>
  <c r="R33"/>
  <c r="Q33"/>
  <c r="P33"/>
  <c r="O33"/>
  <c r="S32"/>
  <c r="Y32" s="1"/>
  <c r="X32" s="1"/>
  <c r="R32"/>
  <c r="Q32"/>
  <c r="P32"/>
  <c r="O32"/>
  <c r="S31"/>
  <c r="R31"/>
  <c r="Q31"/>
  <c r="P31"/>
  <c r="O31"/>
  <c r="S30"/>
  <c r="Y30" s="1"/>
  <c r="X30" s="1"/>
  <c r="R30"/>
  <c r="Q30"/>
  <c r="P30"/>
  <c r="O30"/>
  <c r="S29"/>
  <c r="Y29" s="1"/>
  <c r="X29" s="1"/>
  <c r="R29"/>
  <c r="Q29"/>
  <c r="P29"/>
  <c r="O29"/>
  <c r="S28"/>
  <c r="Y28" s="1"/>
  <c r="X28" s="1"/>
  <c r="R28"/>
  <c r="Q28"/>
  <c r="P28"/>
  <c r="O28"/>
  <c r="S27"/>
  <c r="R27"/>
  <c r="Q27"/>
  <c r="P27"/>
  <c r="O27"/>
  <c r="S26"/>
  <c r="Y26" s="1"/>
  <c r="X26" s="1"/>
  <c r="R26"/>
  <c r="Q26"/>
  <c r="P26"/>
  <c r="O26"/>
  <c r="S25"/>
  <c r="Y25" s="1"/>
  <c r="X25" s="1"/>
  <c r="R25"/>
  <c r="Q25"/>
  <c r="P25"/>
  <c r="O25"/>
  <c r="S24"/>
  <c r="Y24" s="1"/>
  <c r="X24" s="1"/>
  <c r="R24"/>
  <c r="Q24"/>
  <c r="P24"/>
  <c r="O24"/>
  <c r="S23"/>
  <c r="R23"/>
  <c r="Q23"/>
  <c r="P23"/>
  <c r="O23"/>
  <c r="S22"/>
  <c r="Y22" s="1"/>
  <c r="X22" s="1"/>
  <c r="R22"/>
  <c r="Q22"/>
  <c r="P22"/>
  <c r="O22"/>
  <c r="S21"/>
  <c r="Y21" s="1"/>
  <c r="X21" s="1"/>
  <c r="R21"/>
  <c r="Q21"/>
  <c r="P21"/>
  <c r="O21"/>
  <c r="S20"/>
  <c r="Y20" s="1"/>
  <c r="X20" s="1"/>
  <c r="R20"/>
  <c r="Q20"/>
  <c r="P20"/>
  <c r="O20"/>
  <c r="S19"/>
  <c r="R19"/>
  <c r="Q19"/>
  <c r="P19"/>
  <c r="O19"/>
  <c r="S18"/>
  <c r="Y18" s="1"/>
  <c r="X18" s="1"/>
  <c r="R18"/>
  <c r="Q18"/>
  <c r="P18"/>
  <c r="O18"/>
  <c r="S17"/>
  <c r="Y17" s="1"/>
  <c r="X17" s="1"/>
  <c r="R17"/>
  <c r="Q17"/>
  <c r="P17"/>
  <c r="O17"/>
  <c r="S16"/>
  <c r="Y16" s="1"/>
  <c r="X16" s="1"/>
  <c r="R16"/>
  <c r="Q16"/>
  <c r="P16"/>
  <c r="O16"/>
  <c r="S15"/>
  <c r="R15"/>
  <c r="Q15"/>
  <c r="P15"/>
  <c r="O15"/>
  <c r="S14"/>
  <c r="Y14" s="1"/>
  <c r="X14" s="1"/>
  <c r="R14"/>
  <c r="Q14"/>
  <c r="P14"/>
  <c r="O14"/>
  <c r="S13"/>
  <c r="Y13" s="1"/>
  <c r="X13" s="1"/>
  <c r="R13"/>
  <c r="Q13"/>
  <c r="P13"/>
  <c r="O13"/>
  <c r="S12"/>
  <c r="Y12" s="1"/>
  <c r="X12" s="1"/>
  <c r="R12"/>
  <c r="Q12"/>
  <c r="P12"/>
  <c r="O12"/>
  <c r="S11"/>
  <c r="R11"/>
  <c r="Q11"/>
  <c r="P11"/>
  <c r="O11"/>
  <c r="S10"/>
  <c r="Y10" s="1"/>
  <c r="X10" s="1"/>
  <c r="R10"/>
  <c r="Q10"/>
  <c r="P10"/>
  <c r="O10"/>
  <c r="S9"/>
  <c r="Y9" s="1"/>
  <c r="X9" s="1"/>
  <c r="R9"/>
  <c r="Q9"/>
  <c r="P9"/>
  <c r="O9"/>
  <c r="S8"/>
  <c r="Y8" s="1"/>
  <c r="X8" s="1"/>
  <c r="R8"/>
  <c r="Q8"/>
  <c r="P8"/>
  <c r="O8"/>
  <c r="S7"/>
  <c r="R7"/>
  <c r="Q7"/>
  <c r="P7"/>
  <c r="O7"/>
  <c r="S6"/>
  <c r="Y6" s="1"/>
  <c r="X6" s="1"/>
  <c r="R6"/>
  <c r="Q6"/>
  <c r="P6"/>
  <c r="O6"/>
  <c r="S5"/>
  <c r="Y5" s="1"/>
  <c r="X5" s="1"/>
  <c r="R5"/>
  <c r="Q5"/>
  <c r="P5"/>
  <c r="O5"/>
  <c r="S4"/>
  <c r="Y4" s="1"/>
  <c r="X4" s="1"/>
  <c r="R4"/>
  <c r="Q4"/>
  <c r="P4"/>
  <c r="O4"/>
  <c r="C4"/>
  <c r="S3"/>
  <c r="R3"/>
  <c r="Q3"/>
  <c r="P3"/>
  <c r="O3"/>
  <c r="F3"/>
  <c r="D3"/>
  <c r="S2"/>
  <c r="R2"/>
  <c r="Q2"/>
  <c r="P2"/>
  <c r="O2"/>
  <c r="W1"/>
  <c r="V1"/>
  <c r="U1"/>
  <c r="T1"/>
  <c r="S1"/>
  <c r="R1"/>
  <c r="Q1"/>
  <c r="P1"/>
  <c r="O1"/>
  <c r="F82" i="1"/>
  <c r="F81"/>
  <c r="H81" s="1"/>
  <c r="F80"/>
  <c r="F79"/>
  <c r="H79" s="1"/>
  <c r="F78"/>
  <c r="F77"/>
  <c r="H77" s="1"/>
  <c r="L76"/>
  <c r="W76" i="2" s="1"/>
  <c r="H76" i="1"/>
  <c r="V76" i="2" s="1"/>
  <c r="G76" i="1"/>
  <c r="U76" i="2" s="1"/>
  <c r="F76" i="1"/>
  <c r="T76" i="2" s="1"/>
  <c r="L75" i="1"/>
  <c r="W75" i="2" s="1"/>
  <c r="H75" i="1"/>
  <c r="V75" i="2" s="1"/>
  <c r="G75" i="1"/>
  <c r="U75" i="2" s="1"/>
  <c r="F75" i="1"/>
  <c r="T75" i="2" s="1"/>
  <c r="F74" i="1"/>
  <c r="F73"/>
  <c r="H73" s="1"/>
  <c r="F72"/>
  <c r="F71"/>
  <c r="H71" s="1"/>
  <c r="F70"/>
  <c r="F69"/>
  <c r="H69" s="1"/>
  <c r="F68"/>
  <c r="F67"/>
  <c r="H67" s="1"/>
  <c r="F66"/>
  <c r="F65"/>
  <c r="H65" s="1"/>
  <c r="F64"/>
  <c r="L63"/>
  <c r="W63" i="2" s="1"/>
  <c r="H63" i="1"/>
  <c r="V63" i="2" s="1"/>
  <c r="G63" i="1"/>
  <c r="U63" i="2" s="1"/>
  <c r="F63" i="1"/>
  <c r="T63" i="2" s="1"/>
  <c r="F62" i="1"/>
  <c r="F61"/>
  <c r="H61" s="1"/>
  <c r="F60"/>
  <c r="F59"/>
  <c r="H59" s="1"/>
  <c r="F58"/>
  <c r="F57"/>
  <c r="H57" s="1"/>
  <c r="F56"/>
  <c r="L55"/>
  <c r="W55" i="2" s="1"/>
  <c r="H55" i="1"/>
  <c r="V55" i="2" s="1"/>
  <c r="G55" i="1"/>
  <c r="U55" i="2" s="1"/>
  <c r="F55" i="1"/>
  <c r="T55" i="2" s="1"/>
  <c r="F54" i="1"/>
  <c r="F53"/>
  <c r="H53" s="1"/>
  <c r="F52"/>
  <c r="F51"/>
  <c r="H51" s="1"/>
  <c r="F50"/>
  <c r="F49"/>
  <c r="H49" s="1"/>
  <c r="F48"/>
  <c r="F47"/>
  <c r="H47" s="1"/>
  <c r="F46"/>
  <c r="F45"/>
  <c r="H45" s="1"/>
  <c r="L44"/>
  <c r="W44" i="2" s="1"/>
  <c r="H44" i="1"/>
  <c r="V44" i="2" s="1"/>
  <c r="G44" i="1"/>
  <c r="U44" i="2" s="1"/>
  <c r="F44" i="1"/>
  <c r="T44" i="2" s="1"/>
  <c r="F43" i="1"/>
  <c r="H43" s="1"/>
  <c r="F42"/>
  <c r="F41"/>
  <c r="H41" s="1"/>
  <c r="F40"/>
  <c r="L39"/>
  <c r="W39" i="2" s="1"/>
  <c r="H39" i="1"/>
  <c r="V39" i="2" s="1"/>
  <c r="G39" i="1"/>
  <c r="U39" i="2" s="1"/>
  <c r="F39" i="1"/>
  <c r="T39" i="2" s="1"/>
  <c r="L38" i="1"/>
  <c r="W38" i="2" s="1"/>
  <c r="H38" i="1"/>
  <c r="V38" i="2" s="1"/>
  <c r="G38" i="1"/>
  <c r="U38" i="2" s="1"/>
  <c r="F38" i="1"/>
  <c r="T38" i="2" s="1"/>
  <c r="F37" i="1"/>
  <c r="H37" s="1"/>
  <c r="L36"/>
  <c r="W36" i="2" s="1"/>
  <c r="H36" i="1"/>
  <c r="V36" i="2" s="1"/>
  <c r="G36" i="1"/>
  <c r="U36" i="2" s="1"/>
  <c r="F36" i="1"/>
  <c r="T36" i="2" s="1"/>
  <c r="L35" i="1"/>
  <c r="W35" i="2" s="1"/>
  <c r="H35" i="1"/>
  <c r="V35" i="2" s="1"/>
  <c r="G35" i="1"/>
  <c r="U35" i="2" s="1"/>
  <c r="F35" i="1"/>
  <c r="T35" i="2" s="1"/>
  <c r="L34" i="1"/>
  <c r="W34" i="2" s="1"/>
  <c r="H34" i="1"/>
  <c r="V34" i="2" s="1"/>
  <c r="G34" i="1"/>
  <c r="U34" i="2" s="1"/>
  <c r="F34" i="1"/>
  <c r="T34" i="2" s="1"/>
  <c r="L33" i="1"/>
  <c r="W33" i="2" s="1"/>
  <c r="H33" i="1"/>
  <c r="V33" i="2" s="1"/>
  <c r="G33" i="1"/>
  <c r="U33" i="2" s="1"/>
  <c r="F33" i="1"/>
  <c r="T33" i="2" s="1"/>
  <c r="L32" i="1"/>
  <c r="W32" i="2" s="1"/>
  <c r="H32" i="1"/>
  <c r="V32" i="2" s="1"/>
  <c r="G32" i="1"/>
  <c r="U32" i="2" s="1"/>
  <c r="F32" i="1"/>
  <c r="T32" i="2" s="1"/>
  <c r="F31" i="1"/>
  <c r="L30"/>
  <c r="W30" i="2" s="1"/>
  <c r="H30" i="1"/>
  <c r="V30" i="2" s="1"/>
  <c r="G30" i="1"/>
  <c r="U30" i="2" s="1"/>
  <c r="F30" i="1"/>
  <c r="T30" i="2" s="1"/>
  <c r="L29" i="1"/>
  <c r="W29" i="2" s="1"/>
  <c r="H29" i="1"/>
  <c r="V29" i="2" s="1"/>
  <c r="G29" i="1"/>
  <c r="U29" i="2" s="1"/>
  <c r="F29" i="1"/>
  <c r="T29" i="2" s="1"/>
  <c r="L28" i="1"/>
  <c r="W28" i="2" s="1"/>
  <c r="H28" i="1"/>
  <c r="V28" i="2" s="1"/>
  <c r="G28" i="1"/>
  <c r="U28" i="2" s="1"/>
  <c r="F28" i="1"/>
  <c r="T28" i="2" s="1"/>
  <c r="L27" i="1"/>
  <c r="W27" i="2" s="1"/>
  <c r="H27" i="1"/>
  <c r="V27" i="2" s="1"/>
  <c r="G27" i="1"/>
  <c r="U27" i="2" s="1"/>
  <c r="F27" i="1"/>
  <c r="T27" i="2" s="1"/>
  <c r="F26" i="1"/>
  <c r="H26" s="1"/>
  <c r="L25"/>
  <c r="W25" i="2" s="1"/>
  <c r="G25" i="1"/>
  <c r="U25" i="2" s="1"/>
  <c r="F25" i="1"/>
  <c r="F24"/>
  <c r="F23"/>
  <c r="L22"/>
  <c r="W22" i="2" s="1"/>
  <c r="H22" i="1"/>
  <c r="V22" i="2" s="1"/>
  <c r="G22" i="1"/>
  <c r="U22" i="2" s="1"/>
  <c r="F22" i="1"/>
  <c r="T22" i="2" s="1"/>
  <c r="F21" i="1"/>
  <c r="F20"/>
  <c r="F19"/>
  <c r="L18"/>
  <c r="W18" i="2" s="1"/>
  <c r="H18" i="1"/>
  <c r="V18" i="2" s="1"/>
  <c r="G18" i="1"/>
  <c r="U18" i="2" s="1"/>
  <c r="F18" i="1"/>
  <c r="T18" i="2" s="1"/>
  <c r="F17" i="1"/>
  <c r="F16"/>
  <c r="L15"/>
  <c r="W15" i="2" s="1"/>
  <c r="H15" i="1"/>
  <c r="V15" i="2" s="1"/>
  <c r="G15" i="1"/>
  <c r="U15" i="2" s="1"/>
  <c r="F15" i="1"/>
  <c r="T15" i="2" s="1"/>
  <c r="L14" i="1"/>
  <c r="W14" i="2" s="1"/>
  <c r="H14" i="1"/>
  <c r="V14" i="2" s="1"/>
  <c r="G14" i="1"/>
  <c r="U14" i="2" s="1"/>
  <c r="F14" i="1"/>
  <c r="T14" i="2" s="1"/>
  <c r="L13" i="1"/>
  <c r="W13" i="2" s="1"/>
  <c r="H13" i="1"/>
  <c r="V13" i="2" s="1"/>
  <c r="G13" i="1"/>
  <c r="U13" i="2" s="1"/>
  <c r="F13" i="1"/>
  <c r="T13" i="2" s="1"/>
  <c r="L12" i="1"/>
  <c r="W12" i="2" s="1"/>
  <c r="H12" i="1"/>
  <c r="V12" i="2" s="1"/>
  <c r="G12" i="1"/>
  <c r="U12" i="2" s="1"/>
  <c r="F12" i="1"/>
  <c r="T12" i="2" s="1"/>
  <c r="L11" i="1"/>
  <c r="W11" i="2" s="1"/>
  <c r="H11" i="1"/>
  <c r="V11" i="2" s="1"/>
  <c r="G11" i="1"/>
  <c r="U11" i="2" s="1"/>
  <c r="F11" i="1"/>
  <c r="T11" i="2" s="1"/>
  <c r="L10" i="1"/>
  <c r="W10" i="2" s="1"/>
  <c r="H10" i="1"/>
  <c r="V10" i="2" s="1"/>
  <c r="G10" i="1"/>
  <c r="U10" i="2" s="1"/>
  <c r="F10" i="1"/>
  <c r="T10" i="2" s="1"/>
  <c r="L9" i="1"/>
  <c r="W9" i="2" s="1"/>
  <c r="H9" i="1"/>
  <c r="V9" i="2" s="1"/>
  <c r="G9" i="1"/>
  <c r="U9" i="2" s="1"/>
  <c r="F9" i="1"/>
  <c r="T9" i="2" s="1"/>
  <c r="L8" i="1"/>
  <c r="W8" i="2" s="1"/>
  <c r="H8" i="1"/>
  <c r="V8" i="2" s="1"/>
  <c r="G8" i="1"/>
  <c r="U8" i="2" s="1"/>
  <c r="F8" i="1"/>
  <c r="T8" i="2" s="1"/>
  <c r="F7" i="1"/>
  <c r="F6"/>
  <c r="H6" s="1"/>
  <c r="F5"/>
  <c r="L4"/>
  <c r="W4" i="2" s="1"/>
  <c r="H4" i="1"/>
  <c r="V4" i="2" s="1"/>
  <c r="G4" i="1"/>
  <c r="U4" i="2" s="1"/>
  <c r="F4" i="1"/>
  <c r="T4" i="2" s="1"/>
  <c r="F3" i="1"/>
  <c r="F2"/>
  <c r="N108" i="2" l="1"/>
  <c r="M108" s="1"/>
  <c r="N8"/>
  <c r="J8" s="1"/>
  <c r="N26"/>
  <c r="N28"/>
  <c r="J28" s="1"/>
  <c r="N60"/>
  <c r="L60" s="1"/>
  <c r="N76"/>
  <c r="K76" s="1"/>
  <c r="N87"/>
  <c r="N103"/>
  <c r="N5"/>
  <c r="J5" s="1"/>
  <c r="N17"/>
  <c r="N42"/>
  <c r="N47"/>
  <c r="N63"/>
  <c r="I63" s="1"/>
  <c r="N92"/>
  <c r="L92" s="1"/>
  <c r="N176"/>
  <c r="Z6"/>
  <c r="Z10"/>
  <c r="Z14"/>
  <c r="Z18"/>
  <c r="Z22"/>
  <c r="Z26"/>
  <c r="Z30"/>
  <c r="Z34"/>
  <c r="Z38"/>
  <c r="Z42"/>
  <c r="Z46"/>
  <c r="Z50"/>
  <c r="Z54"/>
  <c r="Z58"/>
  <c r="Z62"/>
  <c r="Z66"/>
  <c r="Z70"/>
  <c r="Z74"/>
  <c r="Z78"/>
  <c r="Z82"/>
  <c r="Z86"/>
  <c r="Z90"/>
  <c r="Z94"/>
  <c r="Z98"/>
  <c r="Z102"/>
  <c r="Z106"/>
  <c r="Z110"/>
  <c r="Z114"/>
  <c r="Z118"/>
  <c r="Z122"/>
  <c r="Z126"/>
  <c r="Z130"/>
  <c r="Z134"/>
  <c r="Z138"/>
  <c r="Z142"/>
  <c r="Z146"/>
  <c r="Z150"/>
  <c r="Z154"/>
  <c r="Z158"/>
  <c r="Z162"/>
  <c r="Z166"/>
  <c r="Z170"/>
  <c r="Z174"/>
  <c r="Z178"/>
  <c r="Z182"/>
  <c r="Z186"/>
  <c r="Z190"/>
  <c r="Z194"/>
  <c r="Z198"/>
  <c r="Z202"/>
  <c r="Z206"/>
  <c r="Z210"/>
  <c r="Z214"/>
  <c r="Z218"/>
  <c r="Z222"/>
  <c r="Z226"/>
  <c r="Z230"/>
  <c r="Z234"/>
  <c r="Z238"/>
  <c r="Z242"/>
  <c r="Z246"/>
  <c r="Z250"/>
  <c r="Z254"/>
  <c r="Z258"/>
  <c r="Z262"/>
  <c r="Z266"/>
  <c r="Z270"/>
  <c r="Z274"/>
  <c r="Z278"/>
  <c r="Z282"/>
  <c r="Z286"/>
  <c r="Z294"/>
  <c r="Z302"/>
  <c r="Z310"/>
  <c r="Z318"/>
  <c r="Z326"/>
  <c r="Z334"/>
  <c r="Z342"/>
  <c r="Z350"/>
  <c r="Z358"/>
  <c r="Z366"/>
  <c r="Z374"/>
  <c r="Z382"/>
  <c r="Z390"/>
  <c r="Z394"/>
  <c r="Z398"/>
  <c r="Z402"/>
  <c r="Z406"/>
  <c r="Z410"/>
  <c r="Z414"/>
  <c r="Z418"/>
  <c r="Z422"/>
  <c r="Z426"/>
  <c r="Z430"/>
  <c r="Z434"/>
  <c r="Z438"/>
  <c r="Z442"/>
  <c r="Z446"/>
  <c r="Z450"/>
  <c r="Z458"/>
  <c r="Z466"/>
  <c r="Z474"/>
  <c r="Z482"/>
  <c r="Z490"/>
  <c r="Z498"/>
  <c r="Z506"/>
  <c r="Z514"/>
  <c r="Z522"/>
  <c r="Z530"/>
  <c r="Z538"/>
  <c r="Z546"/>
  <c r="Z554"/>
  <c r="Z598"/>
  <c r="Z602"/>
  <c r="Z606"/>
  <c r="Z610"/>
  <c r="Z614"/>
  <c r="Z618"/>
  <c r="Z622"/>
  <c r="Z626"/>
  <c r="Z630"/>
  <c r="Z634"/>
  <c r="Z638"/>
  <c r="Z642"/>
  <c r="Z646"/>
  <c r="Z650"/>
  <c r="Z654"/>
  <c r="Z658"/>
  <c r="Z662"/>
  <c r="Z666"/>
  <c r="Z670"/>
  <c r="Z674"/>
  <c r="Z678"/>
  <c r="Z682"/>
  <c r="Z686"/>
  <c r="Z690"/>
  <c r="Z694"/>
  <c r="Z698"/>
  <c r="Z702"/>
  <c r="Z706"/>
  <c r="Z710"/>
  <c r="Z714"/>
  <c r="Z718"/>
  <c r="Z722"/>
  <c r="Z726"/>
  <c r="Z730"/>
  <c r="Z734"/>
  <c r="Z738"/>
  <c r="Z742"/>
  <c r="Z746"/>
  <c r="Z750"/>
  <c r="Z754"/>
  <c r="Z758"/>
  <c r="Z762"/>
  <c r="Z766"/>
  <c r="Z770"/>
  <c r="Z774"/>
  <c r="Z778"/>
  <c r="Z782"/>
  <c r="Z786"/>
  <c r="Z790"/>
  <c r="Z794"/>
  <c r="Z798"/>
  <c r="Z802"/>
  <c r="Z806"/>
  <c r="Z810"/>
  <c r="Z814"/>
  <c r="Z818"/>
  <c r="Z902"/>
  <c r="Z906"/>
  <c r="Z910"/>
  <c r="Z914"/>
  <c r="Z918"/>
  <c r="Z922"/>
  <c r="Z926"/>
  <c r="Z930"/>
  <c r="Z934"/>
  <c r="Z938"/>
  <c r="Z942"/>
  <c r="Z946"/>
  <c r="Z950"/>
  <c r="Z954"/>
  <c r="Z958"/>
  <c r="Z962"/>
  <c r="Z966"/>
  <c r="Z970"/>
  <c r="Z974"/>
  <c r="Z978"/>
  <c r="Z982"/>
  <c r="Z986"/>
  <c r="Z990"/>
  <c r="Z994"/>
  <c r="Z998"/>
  <c r="N172"/>
  <c r="M172" s="1"/>
  <c r="N156"/>
  <c r="J156" s="1"/>
  <c r="N140"/>
  <c r="N124"/>
  <c r="J124" s="1"/>
  <c r="Z5"/>
  <c r="Z9"/>
  <c r="Z13"/>
  <c r="Z17"/>
  <c r="Z21"/>
  <c r="Z25"/>
  <c r="Z29"/>
  <c r="Z33"/>
  <c r="Z37"/>
  <c r="Z41"/>
  <c r="Z45"/>
  <c r="Z49"/>
  <c r="Z53"/>
  <c r="Z57"/>
  <c r="Z61"/>
  <c r="Z65"/>
  <c r="Z69"/>
  <c r="Z73"/>
  <c r="Z77"/>
  <c r="Z81"/>
  <c r="Z85"/>
  <c r="Z89"/>
  <c r="Z93"/>
  <c r="Z97"/>
  <c r="Z101"/>
  <c r="Z105"/>
  <c r="Z109"/>
  <c r="Z113"/>
  <c r="Z117"/>
  <c r="Z121"/>
  <c r="Z125"/>
  <c r="Z129"/>
  <c r="Z133"/>
  <c r="Z137"/>
  <c r="Z141"/>
  <c r="Z145"/>
  <c r="Z149"/>
  <c r="Z153"/>
  <c r="Z157"/>
  <c r="Z161"/>
  <c r="Z165"/>
  <c r="Z169"/>
  <c r="Z173"/>
  <c r="Z177"/>
  <c r="Z285"/>
  <c r="Z293"/>
  <c r="Z301"/>
  <c r="Z309"/>
  <c r="Z317"/>
  <c r="Z325"/>
  <c r="Z333"/>
  <c r="Z341"/>
  <c r="Z349"/>
  <c r="Z357"/>
  <c r="Z365"/>
  <c r="Z373"/>
  <c r="Z381"/>
  <c r="Z389"/>
  <c r="Z445"/>
  <c r="Z457"/>
  <c r="Z465"/>
  <c r="Z473"/>
  <c r="Z481"/>
  <c r="Z489"/>
  <c r="Z497"/>
  <c r="Z505"/>
  <c r="Z513"/>
  <c r="Z521"/>
  <c r="Z529"/>
  <c r="Z537"/>
  <c r="Z545"/>
  <c r="Z553"/>
  <c r="Z561"/>
  <c r="Z565"/>
  <c r="Z569"/>
  <c r="Z573"/>
  <c r="Z577"/>
  <c r="Z581"/>
  <c r="Z585"/>
  <c r="Z589"/>
  <c r="Z593"/>
  <c r="Z825"/>
  <c r="Z829"/>
  <c r="Z833"/>
  <c r="Z837"/>
  <c r="Z841"/>
  <c r="Z845"/>
  <c r="Z849"/>
  <c r="Z853"/>
  <c r="Z857"/>
  <c r="Z861"/>
  <c r="Z865"/>
  <c r="Z869"/>
  <c r="Z873"/>
  <c r="Z877"/>
  <c r="Z881"/>
  <c r="Z885"/>
  <c r="Z889"/>
  <c r="Z893"/>
  <c r="Z897"/>
  <c r="Z901"/>
  <c r="N167"/>
  <c r="N151"/>
  <c r="N135"/>
  <c r="M135" s="1"/>
  <c r="N119"/>
  <c r="M119" s="1"/>
  <c r="Z4"/>
  <c r="Z8"/>
  <c r="Z12"/>
  <c r="Z16"/>
  <c r="Z20"/>
  <c r="Z24"/>
  <c r="Z28"/>
  <c r="Z32"/>
  <c r="Z36"/>
  <c r="Z40"/>
  <c r="Z44"/>
  <c r="Z48"/>
  <c r="Z52"/>
  <c r="Z56"/>
  <c r="Z60"/>
  <c r="Z64"/>
  <c r="Z68"/>
  <c r="Z72"/>
  <c r="Z76"/>
  <c r="Z80"/>
  <c r="Z84"/>
  <c r="Z88"/>
  <c r="Z92"/>
  <c r="Z96"/>
  <c r="Z100"/>
  <c r="Z104"/>
  <c r="Z108"/>
  <c r="Z112"/>
  <c r="Z116"/>
  <c r="Z120"/>
  <c r="Z124"/>
  <c r="Z128"/>
  <c r="Z132"/>
  <c r="Z136"/>
  <c r="Z140"/>
  <c r="Z144"/>
  <c r="Z148"/>
  <c r="Z152"/>
  <c r="Z156"/>
  <c r="Z160"/>
  <c r="Z164"/>
  <c r="Z168"/>
  <c r="Z172"/>
  <c r="Z176"/>
  <c r="Z180"/>
  <c r="Z184"/>
  <c r="Z188"/>
  <c r="Z192"/>
  <c r="Z196"/>
  <c r="Z200"/>
  <c r="Z204"/>
  <c r="Z208"/>
  <c r="Z212"/>
  <c r="Z216"/>
  <c r="Z220"/>
  <c r="Z224"/>
  <c r="Z228"/>
  <c r="Z232"/>
  <c r="Z236"/>
  <c r="Z240"/>
  <c r="Z244"/>
  <c r="Z248"/>
  <c r="Z252"/>
  <c r="Z256"/>
  <c r="Z260"/>
  <c r="Z264"/>
  <c r="Z268"/>
  <c r="Z272"/>
  <c r="Z276"/>
  <c r="Z280"/>
  <c r="Z284"/>
  <c r="Z292"/>
  <c r="Z300"/>
  <c r="Z308"/>
  <c r="Z316"/>
  <c r="Z324"/>
  <c r="Z332"/>
  <c r="Z340"/>
  <c r="Z348"/>
  <c r="Z356"/>
  <c r="Z364"/>
  <c r="Z372"/>
  <c r="Z380"/>
  <c r="Z388"/>
  <c r="Z392"/>
  <c r="Z396"/>
  <c r="Z400"/>
  <c r="Z404"/>
  <c r="Z408"/>
  <c r="Z412"/>
  <c r="Z416"/>
  <c r="Z420"/>
  <c r="Z424"/>
  <c r="Z428"/>
  <c r="Z432"/>
  <c r="Z436"/>
  <c r="Z440"/>
  <c r="Z444"/>
  <c r="Z448"/>
  <c r="Z456"/>
  <c r="Z460"/>
  <c r="Z468"/>
  <c r="Z472"/>
  <c r="Z480"/>
  <c r="Z488"/>
  <c r="Z496"/>
  <c r="Z504"/>
  <c r="Z512"/>
  <c r="Z520"/>
  <c r="Z528"/>
  <c r="Z536"/>
  <c r="Z544"/>
  <c r="Z552"/>
  <c r="Z560"/>
  <c r="Z596"/>
  <c r="Z600"/>
  <c r="Z604"/>
  <c r="Z608"/>
  <c r="Z612"/>
  <c r="Z616"/>
  <c r="Z620"/>
  <c r="Z624"/>
  <c r="Z628"/>
  <c r="Z632"/>
  <c r="Z636"/>
  <c r="Z640"/>
  <c r="Z644"/>
  <c r="Z648"/>
  <c r="Z652"/>
  <c r="Z656"/>
  <c r="Z660"/>
  <c r="Z664"/>
  <c r="Z668"/>
  <c r="Z672"/>
  <c r="Z676"/>
  <c r="Z680"/>
  <c r="Z684"/>
  <c r="Z688"/>
  <c r="Z692"/>
  <c r="Z696"/>
  <c r="Z700"/>
  <c r="Z704"/>
  <c r="Z708"/>
  <c r="Z712"/>
  <c r="Z716"/>
  <c r="Z720"/>
  <c r="Z724"/>
  <c r="Z728"/>
  <c r="Z732"/>
  <c r="Z736"/>
  <c r="Z740"/>
  <c r="Z744"/>
  <c r="Z748"/>
  <c r="Z752"/>
  <c r="Z756"/>
  <c r="Z760"/>
  <c r="Z764"/>
  <c r="Z768"/>
  <c r="Z772"/>
  <c r="Z776"/>
  <c r="Z780"/>
  <c r="Z784"/>
  <c r="Z788"/>
  <c r="Z792"/>
  <c r="Z796"/>
  <c r="Z800"/>
  <c r="Z804"/>
  <c r="Z808"/>
  <c r="Z812"/>
  <c r="Z816"/>
  <c r="Z820"/>
  <c r="Z904"/>
  <c r="Z908"/>
  <c r="Z912"/>
  <c r="Z916"/>
  <c r="Z920"/>
  <c r="Z924"/>
  <c r="Z928"/>
  <c r="Z932"/>
  <c r="Z936"/>
  <c r="Z940"/>
  <c r="Z944"/>
  <c r="Z948"/>
  <c r="Z952"/>
  <c r="Z956"/>
  <c r="Z960"/>
  <c r="Z964"/>
  <c r="Z968"/>
  <c r="Z972"/>
  <c r="Z976"/>
  <c r="Z980"/>
  <c r="Z984"/>
  <c r="Z988"/>
  <c r="Z992"/>
  <c r="Z996"/>
  <c r="Z1000"/>
  <c r="N280"/>
  <c r="L280" s="1"/>
  <c r="N182"/>
  <c r="N164"/>
  <c r="N148"/>
  <c r="I148" s="1"/>
  <c r="N132"/>
  <c r="K132" s="1"/>
  <c r="N116"/>
  <c r="Z39"/>
  <c r="Z43"/>
  <c r="Z47"/>
  <c r="Z51"/>
  <c r="Z55"/>
  <c r="Z59"/>
  <c r="Z63"/>
  <c r="Z67"/>
  <c r="Z71"/>
  <c r="Z75"/>
  <c r="Z79"/>
  <c r="Z83"/>
  <c r="Z87"/>
  <c r="Z91"/>
  <c r="Z95"/>
  <c r="Z99"/>
  <c r="Z103"/>
  <c r="Z107"/>
  <c r="Z111"/>
  <c r="Z115"/>
  <c r="Z119"/>
  <c r="Z123"/>
  <c r="Z127"/>
  <c r="Z131"/>
  <c r="Z135"/>
  <c r="Z139"/>
  <c r="Z143"/>
  <c r="Z147"/>
  <c r="Z151"/>
  <c r="Z155"/>
  <c r="Z159"/>
  <c r="Z163"/>
  <c r="Z167"/>
  <c r="Z171"/>
  <c r="Z175"/>
  <c r="Z179"/>
  <c r="Z283"/>
  <c r="Z291"/>
  <c r="Z299"/>
  <c r="Z307"/>
  <c r="Z311"/>
  <c r="Z443"/>
  <c r="Z447"/>
  <c r="Z451"/>
  <c r="Z459"/>
  <c r="Z467"/>
  <c r="Z471"/>
  <c r="Z487"/>
  <c r="Z499"/>
  <c r="Z507"/>
  <c r="Z515"/>
  <c r="Z523"/>
  <c r="Z531"/>
  <c r="Z539"/>
  <c r="Z547"/>
  <c r="Z555"/>
  <c r="Z559"/>
  <c r="Z563"/>
  <c r="Z567"/>
  <c r="Z571"/>
  <c r="Z575"/>
  <c r="Z579"/>
  <c r="Z583"/>
  <c r="Z587"/>
  <c r="Z591"/>
  <c r="Z827"/>
  <c r="Z831"/>
  <c r="Z835"/>
  <c r="Z839"/>
  <c r="Z843"/>
  <c r="Z847"/>
  <c r="Z851"/>
  <c r="Z855"/>
  <c r="Z859"/>
  <c r="Z863"/>
  <c r="Z867"/>
  <c r="Z871"/>
  <c r="Z875"/>
  <c r="Z879"/>
  <c r="Z883"/>
  <c r="Z887"/>
  <c r="Z891"/>
  <c r="Z895"/>
  <c r="Z899"/>
  <c r="N175"/>
  <c r="K175" s="1"/>
  <c r="N159"/>
  <c r="J159" s="1"/>
  <c r="N143"/>
  <c r="M143" s="1"/>
  <c r="N127"/>
  <c r="M127" s="1"/>
  <c r="N13"/>
  <c r="I13" s="1"/>
  <c r="N32"/>
  <c r="M32" s="1"/>
  <c r="N52"/>
  <c r="J52" s="1"/>
  <c r="N68"/>
  <c r="K68" s="1"/>
  <c r="N78"/>
  <c r="J78" s="1"/>
  <c r="N95"/>
  <c r="I95" s="1"/>
  <c r="N111"/>
  <c r="N24"/>
  <c r="J24" s="1"/>
  <c r="N55"/>
  <c r="J55" s="1"/>
  <c r="N71"/>
  <c r="K71" s="1"/>
  <c r="N81"/>
  <c r="N84"/>
  <c r="K84" s="1"/>
  <c r="N100"/>
  <c r="J100" s="1"/>
  <c r="T53"/>
  <c r="T45"/>
  <c r="T61"/>
  <c r="T77"/>
  <c r="T79"/>
  <c r="T43"/>
  <c r="T67"/>
  <c r="T69"/>
  <c r="K176"/>
  <c r="I176"/>
  <c r="L176"/>
  <c r="M176"/>
  <c r="J176"/>
  <c r="G6" i="1"/>
  <c r="U6" i="2" s="1"/>
  <c r="L6" i="1"/>
  <c r="W6" i="2" s="1"/>
  <c r="V6"/>
  <c r="G26" i="1"/>
  <c r="U26" i="2" s="1"/>
  <c r="L26" i="1"/>
  <c r="W26" i="2" s="1"/>
  <c r="V26"/>
  <c r="T50"/>
  <c r="H50" i="1"/>
  <c r="T72" i="2"/>
  <c r="H72" i="1"/>
  <c r="T78" i="2"/>
  <c r="H78" i="1"/>
  <c r="K17" i="2"/>
  <c r="J26"/>
  <c r="J47"/>
  <c r="K55"/>
  <c r="L76"/>
  <c r="M87"/>
  <c r="I87"/>
  <c r="J87"/>
  <c r="K87"/>
  <c r="M92"/>
  <c r="M103"/>
  <c r="I103"/>
  <c r="K103"/>
  <c r="J103"/>
  <c r="K116"/>
  <c r="L116"/>
  <c r="M116"/>
  <c r="I116"/>
  <c r="I135"/>
  <c r="K140"/>
  <c r="M140"/>
  <c r="L140"/>
  <c r="I140"/>
  <c r="L148"/>
  <c r="M151"/>
  <c r="I151"/>
  <c r="K151"/>
  <c r="J151"/>
  <c r="K164"/>
  <c r="M164"/>
  <c r="L164"/>
  <c r="I164"/>
  <c r="M167"/>
  <c r="I167"/>
  <c r="K167"/>
  <c r="J167"/>
  <c r="J175"/>
  <c r="J182"/>
  <c r="K182"/>
  <c r="L182"/>
  <c r="M182"/>
  <c r="T5"/>
  <c r="H5" i="1"/>
  <c r="T17" i="2"/>
  <c r="H17" i="1"/>
  <c r="T23" i="2"/>
  <c r="H23" i="1"/>
  <c r="T40" i="2"/>
  <c r="H40" i="1"/>
  <c r="G45"/>
  <c r="U45" i="2" s="1"/>
  <c r="V45"/>
  <c r="L45" i="1"/>
  <c r="W45" i="2" s="1"/>
  <c r="G49" i="1"/>
  <c r="U49" i="2" s="1"/>
  <c r="L49" i="1"/>
  <c r="W49" i="2" s="1"/>
  <c r="V49"/>
  <c r="G53" i="1"/>
  <c r="U53" i="2" s="1"/>
  <c r="V53"/>
  <c r="L53" i="1"/>
  <c r="W53" i="2" s="1"/>
  <c r="T58"/>
  <c r="H58" i="1"/>
  <c r="T62" i="2"/>
  <c r="H62" i="1"/>
  <c r="G67"/>
  <c r="U67" i="2" s="1"/>
  <c r="L67" i="1"/>
  <c r="W67" i="2" s="1"/>
  <c r="V67"/>
  <c r="G71" i="1"/>
  <c r="U71" i="2" s="1"/>
  <c r="V71"/>
  <c r="L71" i="1"/>
  <c r="W71" i="2" s="1"/>
  <c r="G77" i="1"/>
  <c r="U77" i="2" s="1"/>
  <c r="L77" i="1"/>
  <c r="W77" i="2" s="1"/>
  <c r="V77"/>
  <c r="G81" i="1"/>
  <c r="U81" i="2" s="1"/>
  <c r="V81"/>
  <c r="L81" i="1"/>
  <c r="W81" i="2" s="1"/>
  <c r="Y2"/>
  <c r="X2" s="1"/>
  <c r="Z2" s="1"/>
  <c r="N27"/>
  <c r="Y27"/>
  <c r="X27" s="1"/>
  <c r="Z27" s="1"/>
  <c r="Y211"/>
  <c r="X211" s="1"/>
  <c r="Z211" s="1"/>
  <c r="Y215"/>
  <c r="X215" s="1"/>
  <c r="Z215" s="1"/>
  <c r="Y219"/>
  <c r="X219" s="1"/>
  <c r="N219" s="1"/>
  <c r="Y223"/>
  <c r="X223" s="1"/>
  <c r="Z223" s="1"/>
  <c r="Y227"/>
  <c r="X227" s="1"/>
  <c r="Z227" s="1"/>
  <c r="Y231"/>
  <c r="X231" s="1"/>
  <c r="Z231" s="1"/>
  <c r="Y235"/>
  <c r="X235" s="1"/>
  <c r="N235" s="1"/>
  <c r="N239"/>
  <c r="Y239"/>
  <c r="X239" s="1"/>
  <c r="Z239" s="1"/>
  <c r="Y243"/>
  <c r="X243" s="1"/>
  <c r="Z243" s="1"/>
  <c r="Y247"/>
  <c r="X247" s="1"/>
  <c r="Z247" s="1"/>
  <c r="Y251"/>
  <c r="X251" s="1"/>
  <c r="N251" s="1"/>
  <c r="Y255"/>
  <c r="X255" s="1"/>
  <c r="Z255" s="1"/>
  <c r="Y259"/>
  <c r="X259" s="1"/>
  <c r="Z259" s="1"/>
  <c r="N263"/>
  <c r="Y263"/>
  <c r="X263" s="1"/>
  <c r="Z263" s="1"/>
  <c r="Y267"/>
  <c r="X267" s="1"/>
  <c r="N267" s="1"/>
  <c r="N9"/>
  <c r="N21"/>
  <c r="T26"/>
  <c r="N29"/>
  <c r="N33"/>
  <c r="N37"/>
  <c r="N39"/>
  <c r="J42"/>
  <c r="N44"/>
  <c r="N46"/>
  <c r="T47"/>
  <c r="N49"/>
  <c r="N54"/>
  <c r="N57"/>
  <c r="N62"/>
  <c r="N65"/>
  <c r="J68"/>
  <c r="N70"/>
  <c r="T71"/>
  <c r="N73"/>
  <c r="J76"/>
  <c r="N80"/>
  <c r="T81"/>
  <c r="J84"/>
  <c r="N85"/>
  <c r="N90"/>
  <c r="J92"/>
  <c r="N93"/>
  <c r="N98"/>
  <c r="N101"/>
  <c r="N106"/>
  <c r="N109"/>
  <c r="N114"/>
  <c r="J116"/>
  <c r="N117"/>
  <c r="N122"/>
  <c r="N125"/>
  <c r="N130"/>
  <c r="N133"/>
  <c r="N138"/>
  <c r="J140"/>
  <c r="N141"/>
  <c r="N146"/>
  <c r="N149"/>
  <c r="N154"/>
  <c r="N157"/>
  <c r="N162"/>
  <c r="J164"/>
  <c r="N165"/>
  <c r="N170"/>
  <c r="N173"/>
  <c r="N178"/>
  <c r="N272"/>
  <c r="T19"/>
  <c r="H19" i="1"/>
  <c r="T24" i="2"/>
  <c r="H24" i="1"/>
  <c r="G41"/>
  <c r="U41" i="2" s="1"/>
  <c r="V41"/>
  <c r="L41" i="1"/>
  <c r="W41" i="2" s="1"/>
  <c r="G59" i="1"/>
  <c r="U59" i="2" s="1"/>
  <c r="V59"/>
  <c r="L59" i="1"/>
  <c r="W59" i="2" s="1"/>
  <c r="T68"/>
  <c r="H68" i="1"/>
  <c r="T82" i="2"/>
  <c r="H82" i="1"/>
  <c r="Y3" i="2"/>
  <c r="X3" s="1"/>
  <c r="Z3" s="1"/>
  <c r="Y7"/>
  <c r="X7" s="1"/>
  <c r="Z7" s="1"/>
  <c r="N11"/>
  <c r="Y11"/>
  <c r="X11" s="1"/>
  <c r="Z11" s="1"/>
  <c r="K24"/>
  <c r="K28"/>
  <c r="I28"/>
  <c r="L28"/>
  <c r="M28"/>
  <c r="Y31"/>
  <c r="X31" s="1"/>
  <c r="N31" s="1"/>
  <c r="Y35"/>
  <c r="X35" s="1"/>
  <c r="Z35" s="1"/>
  <c r="K78"/>
  <c r="K100"/>
  <c r="M111"/>
  <c r="I111"/>
  <c r="J111"/>
  <c r="K111"/>
  <c r="K124"/>
  <c r="I124"/>
  <c r="L124"/>
  <c r="M124"/>
  <c r="K156"/>
  <c r="L156"/>
  <c r="M156"/>
  <c r="I156"/>
  <c r="Y275"/>
  <c r="X275" s="1"/>
  <c r="Z275" s="1"/>
  <c r="T3"/>
  <c r="H3" i="1"/>
  <c r="T16" i="2"/>
  <c r="H16" i="1"/>
  <c r="H21"/>
  <c r="T21" i="2"/>
  <c r="G37" i="1"/>
  <c r="U37" i="2" s="1"/>
  <c r="V37"/>
  <c r="L37" i="1"/>
  <c r="W37" i="2" s="1"/>
  <c r="G43" i="1"/>
  <c r="U43" i="2" s="1"/>
  <c r="V43"/>
  <c r="L43" i="1"/>
  <c r="W43" i="2" s="1"/>
  <c r="T48"/>
  <c r="H48" i="1"/>
  <c r="T52" i="2"/>
  <c r="H52" i="1"/>
  <c r="G57"/>
  <c r="U57" i="2" s="1"/>
  <c r="L57" i="1"/>
  <c r="W57" i="2" s="1"/>
  <c r="V57"/>
  <c r="G61" i="1"/>
  <c r="U61" i="2" s="1"/>
  <c r="V61"/>
  <c r="L61" i="1"/>
  <c r="W61" i="2" s="1"/>
  <c r="T66"/>
  <c r="H66" i="1"/>
  <c r="T70" i="2"/>
  <c r="H70" i="1"/>
  <c r="T74" i="2"/>
  <c r="H74" i="1"/>
  <c r="T80" i="2"/>
  <c r="H80" i="1"/>
  <c r="Y203" i="2"/>
  <c r="X203" s="1"/>
  <c r="Z203" s="1"/>
  <c r="T6"/>
  <c r="N4"/>
  <c r="N14"/>
  <c r="N16"/>
  <c r="N18"/>
  <c r="N25"/>
  <c r="T37"/>
  <c r="N41"/>
  <c r="N48"/>
  <c r="T49"/>
  <c r="N51"/>
  <c r="N56"/>
  <c r="T57"/>
  <c r="N59"/>
  <c r="N64"/>
  <c r="T65"/>
  <c r="N67"/>
  <c r="N72"/>
  <c r="T73"/>
  <c r="N75"/>
  <c r="N77"/>
  <c r="N82"/>
  <c r="N83"/>
  <c r="L87"/>
  <c r="N88"/>
  <c r="N91"/>
  <c r="N96"/>
  <c r="N99"/>
  <c r="L103"/>
  <c r="N104"/>
  <c r="N107"/>
  <c r="L111"/>
  <c r="N112"/>
  <c r="N115"/>
  <c r="N120"/>
  <c r="N123"/>
  <c r="L127"/>
  <c r="N128"/>
  <c r="N131"/>
  <c r="N136"/>
  <c r="N139"/>
  <c r="L143"/>
  <c r="N144"/>
  <c r="N147"/>
  <c r="L151"/>
  <c r="N152"/>
  <c r="N155"/>
  <c r="N160"/>
  <c r="N163"/>
  <c r="L167"/>
  <c r="N168"/>
  <c r="N171"/>
  <c r="N179"/>
  <c r="I182"/>
  <c r="N208"/>
  <c r="T46"/>
  <c r="H46" i="1"/>
  <c r="T54" i="2"/>
  <c r="H54" i="1"/>
  <c r="T64" i="2"/>
  <c r="H64" i="1"/>
  <c r="K8" i="2"/>
  <c r="M8"/>
  <c r="L8"/>
  <c r="I8"/>
  <c r="Y23"/>
  <c r="X23" s="1"/>
  <c r="Z23" s="1"/>
  <c r="K52"/>
  <c r="M52"/>
  <c r="I52"/>
  <c r="L52"/>
  <c r="M81"/>
  <c r="I81"/>
  <c r="J81"/>
  <c r="K81"/>
  <c r="T2"/>
  <c r="H2" i="1"/>
  <c r="T7" i="2"/>
  <c r="H7" i="1"/>
  <c r="T20" i="2"/>
  <c r="H20" i="1"/>
  <c r="H25"/>
  <c r="V25" i="2" s="1"/>
  <c r="T25"/>
  <c r="T31"/>
  <c r="H31" i="1"/>
  <c r="T42" i="2"/>
  <c r="H42" i="1"/>
  <c r="G47"/>
  <c r="U47" i="2" s="1"/>
  <c r="L47" i="1"/>
  <c r="W47" i="2" s="1"/>
  <c r="V47"/>
  <c r="G51" i="1"/>
  <c r="U51" i="2" s="1"/>
  <c r="V51"/>
  <c r="L51" i="1"/>
  <c r="W51" i="2" s="1"/>
  <c r="T56"/>
  <c r="H56" i="1"/>
  <c r="T60" i="2"/>
  <c r="H60" i="1"/>
  <c r="G65"/>
  <c r="U65" i="2" s="1"/>
  <c r="L65" i="1"/>
  <c r="W65" i="2" s="1"/>
  <c r="V65"/>
  <c r="G69" i="1"/>
  <c r="U69" i="2" s="1"/>
  <c r="V69"/>
  <c r="L69" i="1"/>
  <c r="W69" i="2" s="1"/>
  <c r="G73" i="1"/>
  <c r="U73" i="2" s="1"/>
  <c r="V73"/>
  <c r="L73" i="1"/>
  <c r="W73" i="2" s="1"/>
  <c r="G79" i="1"/>
  <c r="U79" i="2" s="1"/>
  <c r="L79" i="1"/>
  <c r="W79" i="2" s="1"/>
  <c r="V79"/>
  <c r="N906"/>
  <c r="N926"/>
  <c r="N918"/>
  <c r="N910"/>
  <c r="N902"/>
  <c r="N587"/>
  <c r="N579"/>
  <c r="N571"/>
  <c r="N563"/>
  <c r="N561"/>
  <c r="N489"/>
  <c r="N481"/>
  <c r="N473"/>
  <c r="N555"/>
  <c r="N467"/>
  <c r="N581"/>
  <c r="N565"/>
  <c r="N531"/>
  <c r="N499"/>
  <c r="N446"/>
  <c r="N444"/>
  <c r="N442"/>
  <c r="N523"/>
  <c r="N381"/>
  <c r="N373"/>
  <c r="N357"/>
  <c r="N341"/>
  <c r="N333"/>
  <c r="N325"/>
  <c r="N317"/>
  <c r="N301"/>
  <c r="N293"/>
  <c r="N285"/>
  <c r="N589"/>
  <c r="N573"/>
  <c r="N547"/>
  <c r="N515"/>
  <c r="N459"/>
  <c r="N451"/>
  <c r="N445"/>
  <c r="N443"/>
  <c r="N507"/>
  <c r="N311"/>
  <c r="N539"/>
  <c r="Y15"/>
  <c r="X15" s="1"/>
  <c r="N15" s="1"/>
  <c r="Y19"/>
  <c r="X19" s="1"/>
  <c r="Z19" s="1"/>
  <c r="Y185"/>
  <c r="X185" s="1"/>
  <c r="N185" s="1"/>
  <c r="Y213"/>
  <c r="X213" s="1"/>
  <c r="N213" s="1"/>
  <c r="Y217"/>
  <c r="X217" s="1"/>
  <c r="N217" s="1"/>
  <c r="Y221"/>
  <c r="X221" s="1"/>
  <c r="Z221" s="1"/>
  <c r="Y225"/>
  <c r="X225" s="1"/>
  <c r="Z225" s="1"/>
  <c r="Y229"/>
  <c r="X229" s="1"/>
  <c r="N229" s="1"/>
  <c r="Y233"/>
  <c r="X233" s="1"/>
  <c r="N233" s="1"/>
  <c r="Y237"/>
  <c r="X237" s="1"/>
  <c r="Z237" s="1"/>
  <c r="Y241"/>
  <c r="X241" s="1"/>
  <c r="Z241" s="1"/>
  <c r="Y245"/>
  <c r="X245" s="1"/>
  <c r="N245" s="1"/>
  <c r="Y249"/>
  <c r="X249" s="1"/>
  <c r="N249" s="1"/>
  <c r="Y253"/>
  <c r="X253" s="1"/>
  <c r="Z253" s="1"/>
  <c r="Y257"/>
  <c r="X257" s="1"/>
  <c r="Z257" s="1"/>
  <c r="Y261"/>
  <c r="X261" s="1"/>
  <c r="N261" s="1"/>
  <c r="Y265"/>
  <c r="X265" s="1"/>
  <c r="N265" s="1"/>
  <c r="N6"/>
  <c r="N10"/>
  <c r="N12"/>
  <c r="N20"/>
  <c r="N22"/>
  <c r="N30"/>
  <c r="N34"/>
  <c r="N36"/>
  <c r="N38"/>
  <c r="N40"/>
  <c r="T41"/>
  <c r="N43"/>
  <c r="N45"/>
  <c r="N50"/>
  <c r="T51"/>
  <c r="N53"/>
  <c r="N58"/>
  <c r="T59"/>
  <c r="N61"/>
  <c r="N66"/>
  <c r="N69"/>
  <c r="N74"/>
  <c r="N79"/>
  <c r="L81"/>
  <c r="N86"/>
  <c r="N89"/>
  <c r="N94"/>
  <c r="N97"/>
  <c r="N102"/>
  <c r="N105"/>
  <c r="N110"/>
  <c r="N113"/>
  <c r="N118"/>
  <c r="N121"/>
  <c r="N126"/>
  <c r="N129"/>
  <c r="N134"/>
  <c r="N137"/>
  <c r="N142"/>
  <c r="N145"/>
  <c r="N150"/>
  <c r="N153"/>
  <c r="N158"/>
  <c r="N161"/>
  <c r="N166"/>
  <c r="N169"/>
  <c r="N174"/>
  <c r="N177"/>
  <c r="N190"/>
  <c r="Y314"/>
  <c r="X314" s="1"/>
  <c r="Z314" s="1"/>
  <c r="Y346"/>
  <c r="X346" s="1"/>
  <c r="Z346" s="1"/>
  <c r="Y378"/>
  <c r="X378" s="1"/>
  <c r="Z378" s="1"/>
  <c r="Y331"/>
  <c r="X331" s="1"/>
  <c r="N331" s="1"/>
  <c r="Y403"/>
  <c r="X403" s="1"/>
  <c r="Z403" s="1"/>
  <c r="Y469"/>
  <c r="X469" s="1"/>
  <c r="N469" s="1"/>
  <c r="Y269"/>
  <c r="X269" s="1"/>
  <c r="Z269" s="1"/>
  <c r="Y277"/>
  <c r="X277" s="1"/>
  <c r="N277" s="1"/>
  <c r="N283"/>
  <c r="Y298"/>
  <c r="X298" s="1"/>
  <c r="Z298" s="1"/>
  <c r="Y322"/>
  <c r="X322" s="1"/>
  <c r="N322" s="1"/>
  <c r="Y371"/>
  <c r="X371" s="1"/>
  <c r="Z371" s="1"/>
  <c r="Y386"/>
  <c r="X386" s="1"/>
  <c r="N386" s="1"/>
  <c r="Y411"/>
  <c r="X411" s="1"/>
  <c r="N411" s="1"/>
  <c r="Y449"/>
  <c r="X449" s="1"/>
  <c r="Z449" s="1"/>
  <c r="Y455"/>
  <c r="X455" s="1"/>
  <c r="Z455" s="1"/>
  <c r="Y181"/>
  <c r="X181" s="1"/>
  <c r="N181" s="1"/>
  <c r="Y189"/>
  <c r="X189" s="1"/>
  <c r="Z189" s="1"/>
  <c r="Y207"/>
  <c r="X207" s="1"/>
  <c r="N207" s="1"/>
  <c r="Y271"/>
  <c r="X271" s="1"/>
  <c r="Z271" s="1"/>
  <c r="Y279"/>
  <c r="X279" s="1"/>
  <c r="Z279" s="1"/>
  <c r="Y288"/>
  <c r="X288" s="1"/>
  <c r="Z288" s="1"/>
  <c r="Y289"/>
  <c r="X289" s="1"/>
  <c r="Z289" s="1"/>
  <c r="Y304"/>
  <c r="X304" s="1"/>
  <c r="Z304" s="1"/>
  <c r="Y305"/>
  <c r="X305" s="1"/>
  <c r="Z305" s="1"/>
  <c r="Y330"/>
  <c r="X330" s="1"/>
  <c r="Z330" s="1"/>
  <c r="Y347"/>
  <c r="X347" s="1"/>
  <c r="N347" s="1"/>
  <c r="Y362"/>
  <c r="X362" s="1"/>
  <c r="Z362" s="1"/>
  <c r="Y379"/>
  <c r="X379" s="1"/>
  <c r="N379" s="1"/>
  <c r="Y427"/>
  <c r="X427" s="1"/>
  <c r="N427" s="1"/>
  <c r="Y435"/>
  <c r="X435" s="1"/>
  <c r="N435" s="1"/>
  <c r="Y452"/>
  <c r="X452" s="1"/>
  <c r="Z452" s="1"/>
  <c r="Y463"/>
  <c r="X463" s="1"/>
  <c r="N463" s="1"/>
  <c r="Y502"/>
  <c r="X502" s="1"/>
  <c r="Z502" s="1"/>
  <c r="Y519"/>
  <c r="X519" s="1"/>
  <c r="Z519" s="1"/>
  <c r="Y557"/>
  <c r="X557" s="1"/>
  <c r="Z557" s="1"/>
  <c r="N284"/>
  <c r="N324"/>
  <c r="N349"/>
  <c r="N356"/>
  <c r="N194"/>
  <c r="N198"/>
  <c r="N202"/>
  <c r="N282"/>
  <c r="N364"/>
  <c r="N389"/>
  <c r="N604"/>
  <c r="N186"/>
  <c r="N204"/>
  <c r="N212"/>
  <c r="N214"/>
  <c r="N216"/>
  <c r="N218"/>
  <c r="N220"/>
  <c r="N222"/>
  <c r="N224"/>
  <c r="N226"/>
  <c r="N228"/>
  <c r="N230"/>
  <c r="N232"/>
  <c r="N234"/>
  <c r="N236"/>
  <c r="N238"/>
  <c r="N240"/>
  <c r="N242"/>
  <c r="N244"/>
  <c r="N246"/>
  <c r="N248"/>
  <c r="N250"/>
  <c r="N252"/>
  <c r="N254"/>
  <c r="N256"/>
  <c r="N258"/>
  <c r="N260"/>
  <c r="N262"/>
  <c r="N264"/>
  <c r="N266"/>
  <c r="N268"/>
  <c r="N276"/>
  <c r="N292"/>
  <c r="N308"/>
  <c r="N309"/>
  <c r="N340"/>
  <c r="N365"/>
  <c r="N372"/>
  <c r="N424"/>
  <c r="N432"/>
  <c r="Y296"/>
  <c r="X296" s="1"/>
  <c r="Z296" s="1"/>
  <c r="Y297"/>
  <c r="X297" s="1"/>
  <c r="Z297" s="1"/>
  <c r="Y363"/>
  <c r="X363" s="1"/>
  <c r="Z363" s="1"/>
  <c r="Y599"/>
  <c r="X599" s="1"/>
  <c r="Z599" s="1"/>
  <c r="Y187"/>
  <c r="X187" s="1"/>
  <c r="Z187" s="1"/>
  <c r="Y205"/>
  <c r="X205" s="1"/>
  <c r="Z205" s="1"/>
  <c r="N299"/>
  <c r="Y339"/>
  <c r="X339" s="1"/>
  <c r="Z339" s="1"/>
  <c r="Y354"/>
  <c r="X354" s="1"/>
  <c r="N354" s="1"/>
  <c r="Y419"/>
  <c r="X419" s="1"/>
  <c r="Z419" s="1"/>
  <c r="Y183"/>
  <c r="X183" s="1"/>
  <c r="Z183" s="1"/>
  <c r="Y191"/>
  <c r="X191" s="1"/>
  <c r="Z191" s="1"/>
  <c r="Y193"/>
  <c r="X193" s="1"/>
  <c r="Z193" s="1"/>
  <c r="Y195"/>
  <c r="X195" s="1"/>
  <c r="Z195" s="1"/>
  <c r="Y197"/>
  <c r="X197" s="1"/>
  <c r="N197" s="1"/>
  <c r="Y199"/>
  <c r="X199" s="1"/>
  <c r="Z199" s="1"/>
  <c r="Y201"/>
  <c r="X201" s="1"/>
  <c r="N201" s="1"/>
  <c r="Y209"/>
  <c r="X209" s="1"/>
  <c r="Z209" s="1"/>
  <c r="Y273"/>
  <c r="X273" s="1"/>
  <c r="Z273" s="1"/>
  <c r="Y281"/>
  <c r="X281" s="1"/>
  <c r="Z281" s="1"/>
  <c r="Y290"/>
  <c r="X290" s="1"/>
  <c r="Z290" s="1"/>
  <c r="N291"/>
  <c r="Y306"/>
  <c r="X306" s="1"/>
  <c r="Z306" s="1"/>
  <c r="N307"/>
  <c r="Y312"/>
  <c r="X312" s="1"/>
  <c r="Z312" s="1"/>
  <c r="Y313"/>
  <c r="X313" s="1"/>
  <c r="Z313" s="1"/>
  <c r="Y323"/>
  <c r="X323" s="1"/>
  <c r="N323" s="1"/>
  <c r="Y338"/>
  <c r="X338" s="1"/>
  <c r="Z338" s="1"/>
  <c r="Y355"/>
  <c r="X355" s="1"/>
  <c r="N355" s="1"/>
  <c r="Y370"/>
  <c r="X370" s="1"/>
  <c r="Z370" s="1"/>
  <c r="Y387"/>
  <c r="X387" s="1"/>
  <c r="N387" s="1"/>
  <c r="Y395"/>
  <c r="X395" s="1"/>
  <c r="N395" s="1"/>
  <c r="Y534"/>
  <c r="X534" s="1"/>
  <c r="Z534" s="1"/>
  <c r="Y551"/>
  <c r="X551" s="1"/>
  <c r="Z551" s="1"/>
  <c r="N300"/>
  <c r="N388"/>
  <c r="N400"/>
  <c r="N184"/>
  <c r="N192"/>
  <c r="N196"/>
  <c r="N200"/>
  <c r="N210"/>
  <c r="N274"/>
  <c r="N332"/>
  <c r="N408"/>
  <c r="N416"/>
  <c r="N180"/>
  <c r="N188"/>
  <c r="N206"/>
  <c r="N270"/>
  <c r="N278"/>
  <c r="N314"/>
  <c r="Y315"/>
  <c r="X315" s="1"/>
  <c r="N315" s="1"/>
  <c r="N316"/>
  <c r="N348"/>
  <c r="N380"/>
  <c r="N392"/>
  <c r="N440"/>
  <c r="N450"/>
  <c r="Y397"/>
  <c r="X397" s="1"/>
  <c r="N397" s="1"/>
  <c r="Y405"/>
  <c r="X405" s="1"/>
  <c r="N405" s="1"/>
  <c r="Y413"/>
  <c r="X413" s="1"/>
  <c r="N413" s="1"/>
  <c r="Y421"/>
  <c r="X421" s="1"/>
  <c r="N421" s="1"/>
  <c r="Y429"/>
  <c r="X429" s="1"/>
  <c r="N429" s="1"/>
  <c r="Y437"/>
  <c r="X437" s="1"/>
  <c r="N437" s="1"/>
  <c r="N457"/>
  <c r="Y464"/>
  <c r="X464" s="1"/>
  <c r="Z464" s="1"/>
  <c r="Y470"/>
  <c r="X470" s="1"/>
  <c r="N470" s="1"/>
  <c r="Y479"/>
  <c r="X479" s="1"/>
  <c r="Z479" s="1"/>
  <c r="Y484"/>
  <c r="X484" s="1"/>
  <c r="Z484" s="1"/>
  <c r="Y495"/>
  <c r="X495" s="1"/>
  <c r="Z495" s="1"/>
  <c r="Y510"/>
  <c r="X510" s="1"/>
  <c r="N510" s="1"/>
  <c r="N527"/>
  <c r="Y527"/>
  <c r="X527" s="1"/>
  <c r="Z527" s="1"/>
  <c r="Y542"/>
  <c r="X542" s="1"/>
  <c r="N542" s="1"/>
  <c r="N286"/>
  <c r="Y287"/>
  <c r="X287" s="1"/>
  <c r="N287" s="1"/>
  <c r="N294"/>
  <c r="Y295"/>
  <c r="X295" s="1"/>
  <c r="Z295" s="1"/>
  <c r="N302"/>
  <c r="Y303"/>
  <c r="X303" s="1"/>
  <c r="N303" s="1"/>
  <c r="N310"/>
  <c r="N318"/>
  <c r="Y319"/>
  <c r="X319" s="1"/>
  <c r="N319" s="1"/>
  <c r="Y320"/>
  <c r="X320" s="1"/>
  <c r="Z320" s="1"/>
  <c r="N326"/>
  <c r="Y327"/>
  <c r="X327" s="1"/>
  <c r="Z327" s="1"/>
  <c r="Y328"/>
  <c r="X328" s="1"/>
  <c r="Z328" s="1"/>
  <c r="N334"/>
  <c r="Y335"/>
  <c r="X335" s="1"/>
  <c r="Z335" s="1"/>
  <c r="Y336"/>
  <c r="X336" s="1"/>
  <c r="Z336" s="1"/>
  <c r="N342"/>
  <c r="Y343"/>
  <c r="X343" s="1"/>
  <c r="Z343" s="1"/>
  <c r="Y344"/>
  <c r="X344" s="1"/>
  <c r="Z344" s="1"/>
  <c r="N350"/>
  <c r="Y351"/>
  <c r="X351" s="1"/>
  <c r="N351" s="1"/>
  <c r="Y352"/>
  <c r="X352" s="1"/>
  <c r="Z352" s="1"/>
  <c r="N358"/>
  <c r="Y359"/>
  <c r="X359" s="1"/>
  <c r="Z359" s="1"/>
  <c r="Y360"/>
  <c r="X360" s="1"/>
  <c r="Z360" s="1"/>
  <c r="N366"/>
  <c r="Y367"/>
  <c r="X367" s="1"/>
  <c r="Z367" s="1"/>
  <c r="Y368"/>
  <c r="X368" s="1"/>
  <c r="Z368" s="1"/>
  <c r="N374"/>
  <c r="Y375"/>
  <c r="X375" s="1"/>
  <c r="Z375" s="1"/>
  <c r="Y376"/>
  <c r="X376" s="1"/>
  <c r="Z376" s="1"/>
  <c r="N382"/>
  <c r="Y383"/>
  <c r="X383" s="1"/>
  <c r="N383" s="1"/>
  <c r="Y384"/>
  <c r="X384" s="1"/>
  <c r="Z384" s="1"/>
  <c r="N390"/>
  <c r="N394"/>
  <c r="N402"/>
  <c r="N410"/>
  <c r="N418"/>
  <c r="N426"/>
  <c r="N434"/>
  <c r="N559"/>
  <c r="N575"/>
  <c r="N591"/>
  <c r="Y391"/>
  <c r="X391" s="1"/>
  <c r="Z391" s="1"/>
  <c r="Y399"/>
  <c r="X399" s="1"/>
  <c r="Z399" s="1"/>
  <c r="Y407"/>
  <c r="X407" s="1"/>
  <c r="Z407" s="1"/>
  <c r="Y415"/>
  <c r="X415" s="1"/>
  <c r="Z415" s="1"/>
  <c r="Y423"/>
  <c r="X423" s="1"/>
  <c r="Z423" s="1"/>
  <c r="Y431"/>
  <c r="X431" s="1"/>
  <c r="Z431" s="1"/>
  <c r="Y439"/>
  <c r="X439" s="1"/>
  <c r="Z439" s="1"/>
  <c r="Y503"/>
  <c r="X503" s="1"/>
  <c r="Z503" s="1"/>
  <c r="Y518"/>
  <c r="X518" s="1"/>
  <c r="N518" s="1"/>
  <c r="N535"/>
  <c r="Y535"/>
  <c r="X535" s="1"/>
  <c r="Z535" s="1"/>
  <c r="Y550"/>
  <c r="X550" s="1"/>
  <c r="N550" s="1"/>
  <c r="Y556"/>
  <c r="X556" s="1"/>
  <c r="Z556" s="1"/>
  <c r="Y321"/>
  <c r="X321" s="1"/>
  <c r="Z321" s="1"/>
  <c r="Y329"/>
  <c r="X329" s="1"/>
  <c r="Z329" s="1"/>
  <c r="Y337"/>
  <c r="X337" s="1"/>
  <c r="Z337" s="1"/>
  <c r="N344"/>
  <c r="Y345"/>
  <c r="X345" s="1"/>
  <c r="Z345" s="1"/>
  <c r="Y353"/>
  <c r="X353" s="1"/>
  <c r="Z353" s="1"/>
  <c r="Y361"/>
  <c r="X361" s="1"/>
  <c r="Z361" s="1"/>
  <c r="Y369"/>
  <c r="X369" s="1"/>
  <c r="Z369" s="1"/>
  <c r="N376"/>
  <c r="Y377"/>
  <c r="X377" s="1"/>
  <c r="Z377" s="1"/>
  <c r="Y385"/>
  <c r="X385" s="1"/>
  <c r="Z385" s="1"/>
  <c r="N396"/>
  <c r="N404"/>
  <c r="N412"/>
  <c r="N420"/>
  <c r="N428"/>
  <c r="N436"/>
  <c r="N472"/>
  <c r="N488"/>
  <c r="Y393"/>
  <c r="X393" s="1"/>
  <c r="Z393" s="1"/>
  <c r="Y401"/>
  <c r="X401" s="1"/>
  <c r="Z401" s="1"/>
  <c r="Y409"/>
  <c r="X409" s="1"/>
  <c r="Z409" s="1"/>
  <c r="Y417"/>
  <c r="X417" s="1"/>
  <c r="Z417" s="1"/>
  <c r="Y425"/>
  <c r="X425" s="1"/>
  <c r="Z425" s="1"/>
  <c r="Y433"/>
  <c r="X433" s="1"/>
  <c r="Z433" s="1"/>
  <c r="Y441"/>
  <c r="X441" s="1"/>
  <c r="Z441" s="1"/>
  <c r="Y461"/>
  <c r="X461" s="1"/>
  <c r="Z461" s="1"/>
  <c r="Y478"/>
  <c r="X478" s="1"/>
  <c r="N478" s="1"/>
  <c r="Y485"/>
  <c r="X485" s="1"/>
  <c r="Z485" s="1"/>
  <c r="Y494"/>
  <c r="X494" s="1"/>
  <c r="N494" s="1"/>
  <c r="Y511"/>
  <c r="X511" s="1"/>
  <c r="Z511" s="1"/>
  <c r="Y526"/>
  <c r="X526" s="1"/>
  <c r="N526" s="1"/>
  <c r="Y543"/>
  <c r="X543" s="1"/>
  <c r="Z543" s="1"/>
  <c r="Y558"/>
  <c r="X558" s="1"/>
  <c r="Z558" s="1"/>
  <c r="N398"/>
  <c r="N406"/>
  <c r="N414"/>
  <c r="N422"/>
  <c r="N430"/>
  <c r="N438"/>
  <c r="N448"/>
  <c r="N567"/>
  <c r="N583"/>
  <c r="Y454"/>
  <c r="X454" s="1"/>
  <c r="Z454" s="1"/>
  <c r="N460"/>
  <c r="N471"/>
  <c r="Y486"/>
  <c r="X486" s="1"/>
  <c r="N486" s="1"/>
  <c r="N487"/>
  <c r="Y595"/>
  <c r="X595" s="1"/>
  <c r="Z595" s="1"/>
  <c r="N456"/>
  <c r="N458"/>
  <c r="N465"/>
  <c r="N569"/>
  <c r="N577"/>
  <c r="N585"/>
  <c r="N593"/>
  <c r="N447"/>
  <c r="Y453"/>
  <c r="X453" s="1"/>
  <c r="N453" s="1"/>
  <c r="Y462"/>
  <c r="X462" s="1"/>
  <c r="Z462" s="1"/>
  <c r="N468"/>
  <c r="Y476"/>
  <c r="X476" s="1"/>
  <c r="N476" s="1"/>
  <c r="Y477"/>
  <c r="X477" s="1"/>
  <c r="Z477" s="1"/>
  <c r="Y492"/>
  <c r="X492" s="1"/>
  <c r="N492" s="1"/>
  <c r="Y493"/>
  <c r="X493" s="1"/>
  <c r="Z493" s="1"/>
  <c r="Y500"/>
  <c r="X500" s="1"/>
  <c r="N500" s="1"/>
  <c r="Y501"/>
  <c r="X501" s="1"/>
  <c r="N501" s="1"/>
  <c r="Y508"/>
  <c r="X508" s="1"/>
  <c r="N508" s="1"/>
  <c r="Y509"/>
  <c r="X509" s="1"/>
  <c r="Z509" s="1"/>
  <c r="Y516"/>
  <c r="X516" s="1"/>
  <c r="N516" s="1"/>
  <c r="Y517"/>
  <c r="X517" s="1"/>
  <c r="N517" s="1"/>
  <c r="Y524"/>
  <c r="X524" s="1"/>
  <c r="N524" s="1"/>
  <c r="Y525"/>
  <c r="X525" s="1"/>
  <c r="Z525" s="1"/>
  <c r="Y532"/>
  <c r="X532" s="1"/>
  <c r="N532" s="1"/>
  <c r="Y533"/>
  <c r="X533" s="1"/>
  <c r="N533" s="1"/>
  <c r="Y540"/>
  <c r="X540" s="1"/>
  <c r="N540" s="1"/>
  <c r="Y541"/>
  <c r="X541" s="1"/>
  <c r="Z541" s="1"/>
  <c r="Y548"/>
  <c r="X548" s="1"/>
  <c r="N548" s="1"/>
  <c r="Y549"/>
  <c r="X549" s="1"/>
  <c r="N549" s="1"/>
  <c r="Y562"/>
  <c r="X562" s="1"/>
  <c r="Z562" s="1"/>
  <c r="Y570"/>
  <c r="X570" s="1"/>
  <c r="Z570" s="1"/>
  <c r="N570"/>
  <c r="Y578"/>
  <c r="X578" s="1"/>
  <c r="Z578" s="1"/>
  <c r="Y586"/>
  <c r="X586" s="1"/>
  <c r="Z586" s="1"/>
  <c r="Y594"/>
  <c r="X594" s="1"/>
  <c r="Z594" s="1"/>
  <c r="N466"/>
  <c r="N480"/>
  <c r="N496"/>
  <c r="N497"/>
  <c r="N504"/>
  <c r="N505"/>
  <c r="N512"/>
  <c r="N513"/>
  <c r="N520"/>
  <c r="N521"/>
  <c r="N528"/>
  <c r="N529"/>
  <c r="N536"/>
  <c r="N537"/>
  <c r="N544"/>
  <c r="N545"/>
  <c r="N552"/>
  <c r="N553"/>
  <c r="Y564"/>
  <c r="X564" s="1"/>
  <c r="Z564" s="1"/>
  <c r="Y572"/>
  <c r="X572" s="1"/>
  <c r="Z572" s="1"/>
  <c r="Y580"/>
  <c r="X580" s="1"/>
  <c r="Z580" s="1"/>
  <c r="Y588"/>
  <c r="X588" s="1"/>
  <c r="N588" s="1"/>
  <c r="N560"/>
  <c r="N598"/>
  <c r="N602"/>
  <c r="Y566"/>
  <c r="X566" s="1"/>
  <c r="Z566" s="1"/>
  <c r="Y574"/>
  <c r="X574" s="1"/>
  <c r="N574" s="1"/>
  <c r="Y582"/>
  <c r="X582" s="1"/>
  <c r="Z582" s="1"/>
  <c r="Y590"/>
  <c r="X590" s="1"/>
  <c r="N590" s="1"/>
  <c r="Y597"/>
  <c r="X597" s="1"/>
  <c r="Z597" s="1"/>
  <c r="Y601"/>
  <c r="X601" s="1"/>
  <c r="Z601" s="1"/>
  <c r="N474"/>
  <c r="Y475"/>
  <c r="X475" s="1"/>
  <c r="N475" s="1"/>
  <c r="N482"/>
  <c r="Y483"/>
  <c r="X483" s="1"/>
  <c r="Z483" s="1"/>
  <c r="N490"/>
  <c r="Y491"/>
  <c r="X491" s="1"/>
  <c r="N491" s="1"/>
  <c r="N498"/>
  <c r="N506"/>
  <c r="N514"/>
  <c r="N522"/>
  <c r="N530"/>
  <c r="N538"/>
  <c r="N546"/>
  <c r="N554"/>
  <c r="Y568"/>
  <c r="X568" s="1"/>
  <c r="Z568" s="1"/>
  <c r="Y576"/>
  <c r="X576" s="1"/>
  <c r="N576" s="1"/>
  <c r="Y584"/>
  <c r="X584" s="1"/>
  <c r="Z584" s="1"/>
  <c r="Y592"/>
  <c r="X592" s="1"/>
  <c r="Z592" s="1"/>
  <c r="N596"/>
  <c r="N600"/>
  <c r="N606"/>
  <c r="Y603"/>
  <c r="X603" s="1"/>
  <c r="N603" s="1"/>
  <c r="Y605"/>
  <c r="X605" s="1"/>
  <c r="Z605" s="1"/>
  <c r="Y607"/>
  <c r="X607" s="1"/>
  <c r="N607" s="1"/>
  <c r="Y609"/>
  <c r="X609" s="1"/>
  <c r="Z609" s="1"/>
  <c r="Y611"/>
  <c r="X611" s="1"/>
  <c r="N611" s="1"/>
  <c r="Y613"/>
  <c r="X613" s="1"/>
  <c r="N613" s="1"/>
  <c r="Y615"/>
  <c r="X615" s="1"/>
  <c r="Z615" s="1"/>
  <c r="Y617"/>
  <c r="X617" s="1"/>
  <c r="Z617" s="1"/>
  <c r="Y619"/>
  <c r="X619" s="1"/>
  <c r="N619" s="1"/>
  <c r="Y621"/>
  <c r="X621" s="1"/>
  <c r="Z621" s="1"/>
  <c r="Y623"/>
  <c r="X623" s="1"/>
  <c r="N623" s="1"/>
  <c r="Y625"/>
  <c r="X625" s="1"/>
  <c r="Z625" s="1"/>
  <c r="Y627"/>
  <c r="X627" s="1"/>
  <c r="N627" s="1"/>
  <c r="Y629"/>
  <c r="X629" s="1"/>
  <c r="N629" s="1"/>
  <c r="Y631"/>
  <c r="X631" s="1"/>
  <c r="Z631" s="1"/>
  <c r="Y633"/>
  <c r="X633" s="1"/>
  <c r="Z633" s="1"/>
  <c r="Y635"/>
  <c r="X635" s="1"/>
  <c r="N635" s="1"/>
  <c r="Y637"/>
  <c r="X637" s="1"/>
  <c r="Z637" s="1"/>
  <c r="Y639"/>
  <c r="X639" s="1"/>
  <c r="N639" s="1"/>
  <c r="Y641"/>
  <c r="X641" s="1"/>
  <c r="Z641" s="1"/>
  <c r="Y643"/>
  <c r="X643" s="1"/>
  <c r="N643" s="1"/>
  <c r="Y645"/>
  <c r="X645" s="1"/>
  <c r="N645" s="1"/>
  <c r="Y647"/>
  <c r="X647" s="1"/>
  <c r="Z647" s="1"/>
  <c r="Y649"/>
  <c r="X649" s="1"/>
  <c r="Z649" s="1"/>
  <c r="Y651"/>
  <c r="X651" s="1"/>
  <c r="N651" s="1"/>
  <c r="Y653"/>
  <c r="X653" s="1"/>
  <c r="Z653" s="1"/>
  <c r="Y655"/>
  <c r="X655" s="1"/>
  <c r="N655" s="1"/>
  <c r="Y657"/>
  <c r="X657" s="1"/>
  <c r="Z657" s="1"/>
  <c r="Y659"/>
  <c r="X659" s="1"/>
  <c r="N659" s="1"/>
  <c r="Y661"/>
  <c r="X661" s="1"/>
  <c r="N661" s="1"/>
  <c r="Y663"/>
  <c r="X663" s="1"/>
  <c r="Z663" s="1"/>
  <c r="Y665"/>
  <c r="X665" s="1"/>
  <c r="Z665" s="1"/>
  <c r="Y667"/>
  <c r="X667" s="1"/>
  <c r="N667" s="1"/>
  <c r="Y669"/>
  <c r="X669" s="1"/>
  <c r="Z669" s="1"/>
  <c r="Y671"/>
  <c r="X671" s="1"/>
  <c r="N671" s="1"/>
  <c r="Y673"/>
  <c r="X673" s="1"/>
  <c r="Z673" s="1"/>
  <c r="Y675"/>
  <c r="X675" s="1"/>
  <c r="N675" s="1"/>
  <c r="Y677"/>
  <c r="X677" s="1"/>
  <c r="N677" s="1"/>
  <c r="Y679"/>
  <c r="X679" s="1"/>
  <c r="Z679" s="1"/>
  <c r="Y681"/>
  <c r="X681" s="1"/>
  <c r="Z681" s="1"/>
  <c r="Y683"/>
  <c r="X683" s="1"/>
  <c r="N683" s="1"/>
  <c r="Y685"/>
  <c r="X685" s="1"/>
  <c r="Z685" s="1"/>
  <c r="Y687"/>
  <c r="X687" s="1"/>
  <c r="N687" s="1"/>
  <c r="Y689"/>
  <c r="X689" s="1"/>
  <c r="Z689" s="1"/>
  <c r="Y691"/>
  <c r="X691" s="1"/>
  <c r="N691" s="1"/>
  <c r="Y693"/>
  <c r="X693" s="1"/>
  <c r="N693" s="1"/>
  <c r="Y695"/>
  <c r="X695" s="1"/>
  <c r="Z695" s="1"/>
  <c r="K26" s="1"/>
  <c r="Y697"/>
  <c r="X697" s="1"/>
  <c r="Z697" s="1"/>
  <c r="Y699"/>
  <c r="X699" s="1"/>
  <c r="N699" s="1"/>
  <c r="Y701"/>
  <c r="X701" s="1"/>
  <c r="Z701" s="1"/>
  <c r="Y703"/>
  <c r="X703" s="1"/>
  <c r="N703" s="1"/>
  <c r="Y705"/>
  <c r="X705" s="1"/>
  <c r="Z705" s="1"/>
  <c r="Y707"/>
  <c r="X707" s="1"/>
  <c r="N707" s="1"/>
  <c r="Y709"/>
  <c r="X709" s="1"/>
  <c r="N709" s="1"/>
  <c r="Y711"/>
  <c r="X711" s="1"/>
  <c r="Z711" s="1"/>
  <c r="Y713"/>
  <c r="X713" s="1"/>
  <c r="Z713" s="1"/>
  <c r="Y715"/>
  <c r="X715" s="1"/>
  <c r="N715" s="1"/>
  <c r="Y717"/>
  <c r="X717" s="1"/>
  <c r="Z717" s="1"/>
  <c r="Y719"/>
  <c r="X719" s="1"/>
  <c r="N719" s="1"/>
  <c r="Y721"/>
  <c r="X721" s="1"/>
  <c r="Z721" s="1"/>
  <c r="Y723"/>
  <c r="X723" s="1"/>
  <c r="N723" s="1"/>
  <c r="Y725"/>
  <c r="X725" s="1"/>
  <c r="N725" s="1"/>
  <c r="Y727"/>
  <c r="X727" s="1"/>
  <c r="Z727" s="1"/>
  <c r="Y729"/>
  <c r="X729" s="1"/>
  <c r="Z729" s="1"/>
  <c r="Y822"/>
  <c r="X822" s="1"/>
  <c r="N822" s="1"/>
  <c r="Y731"/>
  <c r="X731" s="1"/>
  <c r="Z731" s="1"/>
  <c r="Y733"/>
  <c r="X733" s="1"/>
  <c r="Z733" s="1"/>
  <c r="Y735"/>
  <c r="X735" s="1"/>
  <c r="Z735" s="1"/>
  <c r="Y737"/>
  <c r="X737" s="1"/>
  <c r="Z737" s="1"/>
  <c r="Y739"/>
  <c r="X739" s="1"/>
  <c r="Z739" s="1"/>
  <c r="Y741"/>
  <c r="X741" s="1"/>
  <c r="Z741" s="1"/>
  <c r="Y743"/>
  <c r="X743" s="1"/>
  <c r="Z743" s="1"/>
  <c r="Y745"/>
  <c r="X745" s="1"/>
  <c r="Z745" s="1"/>
  <c r="Y747"/>
  <c r="X747" s="1"/>
  <c r="Z747" s="1"/>
  <c r="Y749"/>
  <c r="X749" s="1"/>
  <c r="Z749" s="1"/>
  <c r="Y751"/>
  <c r="X751" s="1"/>
  <c r="Z751" s="1"/>
  <c r="Y753"/>
  <c r="X753" s="1"/>
  <c r="Z753" s="1"/>
  <c r="Y755"/>
  <c r="X755" s="1"/>
  <c r="Z755" s="1"/>
  <c r="Y757"/>
  <c r="X757" s="1"/>
  <c r="Z757" s="1"/>
  <c r="Y759"/>
  <c r="X759" s="1"/>
  <c r="Z759" s="1"/>
  <c r="Y761"/>
  <c r="X761" s="1"/>
  <c r="Z761" s="1"/>
  <c r="Y763"/>
  <c r="X763" s="1"/>
  <c r="Z763" s="1"/>
  <c r="Y765"/>
  <c r="X765" s="1"/>
  <c r="Z765" s="1"/>
  <c r="Y767"/>
  <c r="X767" s="1"/>
  <c r="Z767" s="1"/>
  <c r="Y769"/>
  <c r="X769" s="1"/>
  <c r="Z769" s="1"/>
  <c r="Y771"/>
  <c r="X771" s="1"/>
  <c r="Z771" s="1"/>
  <c r="Y773"/>
  <c r="X773" s="1"/>
  <c r="Z773" s="1"/>
  <c r="Y775"/>
  <c r="X775" s="1"/>
  <c r="Z775" s="1"/>
  <c r="Y777"/>
  <c r="X777" s="1"/>
  <c r="Z777" s="1"/>
  <c r="Y779"/>
  <c r="X779" s="1"/>
  <c r="Z779" s="1"/>
  <c r="Y781"/>
  <c r="X781" s="1"/>
  <c r="Z781" s="1"/>
  <c r="Y783"/>
  <c r="X783" s="1"/>
  <c r="Z783" s="1"/>
  <c r="Y785"/>
  <c r="X785" s="1"/>
  <c r="Z785" s="1"/>
  <c r="Y787"/>
  <c r="X787" s="1"/>
  <c r="Z787" s="1"/>
  <c r="Y789"/>
  <c r="X789" s="1"/>
  <c r="Z789" s="1"/>
  <c r="Y791"/>
  <c r="X791" s="1"/>
  <c r="Z791" s="1"/>
  <c r="Y793"/>
  <c r="X793" s="1"/>
  <c r="Z793" s="1"/>
  <c r="Y795"/>
  <c r="X795" s="1"/>
  <c r="Z795" s="1"/>
  <c r="Y797"/>
  <c r="X797" s="1"/>
  <c r="Z797" s="1"/>
  <c r="Y799"/>
  <c r="X799" s="1"/>
  <c r="Z799" s="1"/>
  <c r="Y801"/>
  <c r="X801" s="1"/>
  <c r="Z801" s="1"/>
  <c r="Y803"/>
  <c r="X803" s="1"/>
  <c r="Z803" s="1"/>
  <c r="Y805"/>
  <c r="X805" s="1"/>
  <c r="Z805" s="1"/>
  <c r="Y807"/>
  <c r="X807" s="1"/>
  <c r="Z807" s="1"/>
  <c r="Y809"/>
  <c r="X809" s="1"/>
  <c r="Z809" s="1"/>
  <c r="Y811"/>
  <c r="X811" s="1"/>
  <c r="Z811" s="1"/>
  <c r="Y813"/>
  <c r="X813" s="1"/>
  <c r="Z813" s="1"/>
  <c r="Y815"/>
  <c r="X815" s="1"/>
  <c r="Z815" s="1"/>
  <c r="Y817"/>
  <c r="X817" s="1"/>
  <c r="Z817" s="1"/>
  <c r="Y819"/>
  <c r="X819" s="1"/>
  <c r="Z819" s="1"/>
  <c r="Y821"/>
  <c r="X821" s="1"/>
  <c r="Z821" s="1"/>
  <c r="Y823"/>
  <c r="X823" s="1"/>
  <c r="Z823" s="1"/>
  <c r="N608"/>
  <c r="N610"/>
  <c r="N612"/>
  <c r="N614"/>
  <c r="N616"/>
  <c r="N618"/>
  <c r="N620"/>
  <c r="N622"/>
  <c r="N624"/>
  <c r="N626"/>
  <c r="N628"/>
  <c r="N630"/>
  <c r="N632"/>
  <c r="N634"/>
  <c r="N636"/>
  <c r="N638"/>
  <c r="N640"/>
  <c r="N642"/>
  <c r="N644"/>
  <c r="N646"/>
  <c r="N648"/>
  <c r="N650"/>
  <c r="N652"/>
  <c r="N654"/>
  <c r="N656"/>
  <c r="N658"/>
  <c r="N660"/>
  <c r="N662"/>
  <c r="N664"/>
  <c r="N666"/>
  <c r="N668"/>
  <c r="N670"/>
  <c r="N672"/>
  <c r="N674"/>
  <c r="N676"/>
  <c r="N678"/>
  <c r="N680"/>
  <c r="N682"/>
  <c r="N684"/>
  <c r="N686"/>
  <c r="N688"/>
  <c r="N690"/>
  <c r="N692"/>
  <c r="N694"/>
  <c r="N696"/>
  <c r="N698"/>
  <c r="N700"/>
  <c r="N702"/>
  <c r="N704"/>
  <c r="N706"/>
  <c r="N708"/>
  <c r="N710"/>
  <c r="N712"/>
  <c r="N714"/>
  <c r="N716"/>
  <c r="N718"/>
  <c r="N720"/>
  <c r="N722"/>
  <c r="N724"/>
  <c r="N726"/>
  <c r="N728"/>
  <c r="N730"/>
  <c r="N732"/>
  <c r="N734"/>
  <c r="N736"/>
  <c r="N738"/>
  <c r="N740"/>
  <c r="N742"/>
  <c r="N744"/>
  <c r="N746"/>
  <c r="N748"/>
  <c r="N750"/>
  <c r="N752"/>
  <c r="N754"/>
  <c r="N756"/>
  <c r="N758"/>
  <c r="N760"/>
  <c r="N762"/>
  <c r="N764"/>
  <c r="N766"/>
  <c r="N768"/>
  <c r="N770"/>
  <c r="N772"/>
  <c r="N774"/>
  <c r="N776"/>
  <c r="N778"/>
  <c r="N780"/>
  <c r="N782"/>
  <c r="N784"/>
  <c r="N786"/>
  <c r="N788"/>
  <c r="N790"/>
  <c r="N792"/>
  <c r="N794"/>
  <c r="N796"/>
  <c r="N798"/>
  <c r="N800"/>
  <c r="N802"/>
  <c r="N804"/>
  <c r="N806"/>
  <c r="N808"/>
  <c r="N810"/>
  <c r="N812"/>
  <c r="N814"/>
  <c r="N816"/>
  <c r="N818"/>
  <c r="N820"/>
  <c r="N825"/>
  <c r="N914"/>
  <c r="N922"/>
  <c r="Y824"/>
  <c r="X824" s="1"/>
  <c r="Z824" s="1"/>
  <c r="Y828"/>
  <c r="X828" s="1"/>
  <c r="Z828" s="1"/>
  <c r="Y832"/>
  <c r="X832" s="1"/>
  <c r="Z832" s="1"/>
  <c r="Y836"/>
  <c r="X836" s="1"/>
  <c r="Z836" s="1"/>
  <c r="Y840"/>
  <c r="X840" s="1"/>
  <c r="Z840" s="1"/>
  <c r="Y844"/>
  <c r="X844" s="1"/>
  <c r="Z844" s="1"/>
  <c r="Y848"/>
  <c r="X848" s="1"/>
  <c r="Z848" s="1"/>
  <c r="Y852"/>
  <c r="X852" s="1"/>
  <c r="Z852" s="1"/>
  <c r="Y856"/>
  <c r="X856" s="1"/>
  <c r="Z856" s="1"/>
  <c r="Y860"/>
  <c r="X860" s="1"/>
  <c r="Z860" s="1"/>
  <c r="Y864"/>
  <c r="X864" s="1"/>
  <c r="Z864" s="1"/>
  <c r="Y868"/>
  <c r="X868" s="1"/>
  <c r="Z868" s="1"/>
  <c r="Y872"/>
  <c r="X872" s="1"/>
  <c r="Z872" s="1"/>
  <c r="Y876"/>
  <c r="X876" s="1"/>
  <c r="Z876" s="1"/>
  <c r="Y880"/>
  <c r="X880" s="1"/>
  <c r="Z880" s="1"/>
  <c r="Y884"/>
  <c r="X884" s="1"/>
  <c r="Z884" s="1"/>
  <c r="Y888"/>
  <c r="X888" s="1"/>
  <c r="Z888" s="1"/>
  <c r="Y892"/>
  <c r="X892" s="1"/>
  <c r="Z892" s="1"/>
  <c r="Y896"/>
  <c r="X896" s="1"/>
  <c r="Z896" s="1"/>
  <c r="Y903"/>
  <c r="X903" s="1"/>
  <c r="Z903" s="1"/>
  <c r="Y907"/>
  <c r="X907" s="1"/>
  <c r="N907" s="1"/>
  <c r="Y915"/>
  <c r="X915" s="1"/>
  <c r="Z915" s="1"/>
  <c r="Y923"/>
  <c r="X923" s="1"/>
  <c r="N923" s="1"/>
  <c r="N930"/>
  <c r="Y826"/>
  <c r="X826" s="1"/>
  <c r="Z826" s="1"/>
  <c r="Y830"/>
  <c r="X830" s="1"/>
  <c r="Z830" s="1"/>
  <c r="Y834"/>
  <c r="X834" s="1"/>
  <c r="Z834" s="1"/>
  <c r="Y838"/>
  <c r="X838" s="1"/>
  <c r="Z838" s="1"/>
  <c r="Y842"/>
  <c r="X842" s="1"/>
  <c r="Z842" s="1"/>
  <c r="Y846"/>
  <c r="X846" s="1"/>
  <c r="Z846" s="1"/>
  <c r="Y850"/>
  <c r="X850" s="1"/>
  <c r="Z850" s="1"/>
  <c r="Y854"/>
  <c r="X854" s="1"/>
  <c r="Z854" s="1"/>
  <c r="Y858"/>
  <c r="X858" s="1"/>
  <c r="Z858" s="1"/>
  <c r="Y862"/>
  <c r="X862" s="1"/>
  <c r="Z862" s="1"/>
  <c r="Y866"/>
  <c r="X866" s="1"/>
  <c r="Z866" s="1"/>
  <c r="Y870"/>
  <c r="X870" s="1"/>
  <c r="Z870" s="1"/>
  <c r="Y874"/>
  <c r="X874" s="1"/>
  <c r="Z874" s="1"/>
  <c r="Y878"/>
  <c r="X878" s="1"/>
  <c r="Z878" s="1"/>
  <c r="Y882"/>
  <c r="X882" s="1"/>
  <c r="Z882" s="1"/>
  <c r="Y886"/>
  <c r="X886" s="1"/>
  <c r="Z886" s="1"/>
  <c r="Y890"/>
  <c r="X890" s="1"/>
  <c r="Z890" s="1"/>
  <c r="Y894"/>
  <c r="X894" s="1"/>
  <c r="Z894" s="1"/>
  <c r="Y898"/>
  <c r="X898" s="1"/>
  <c r="Z898" s="1"/>
  <c r="Y931"/>
  <c r="X931" s="1"/>
  <c r="Z931" s="1"/>
  <c r="N904"/>
  <c r="N908"/>
  <c r="N912"/>
  <c r="N916"/>
  <c r="N920"/>
  <c r="N924"/>
  <c r="Y909"/>
  <c r="X909" s="1"/>
  <c r="Z909" s="1"/>
  <c r="Y917"/>
  <c r="X917" s="1"/>
  <c r="N917" s="1"/>
  <c r="Y925"/>
  <c r="X925" s="1"/>
  <c r="Z925" s="1"/>
  <c r="Y933"/>
  <c r="X933" s="1"/>
  <c r="Z933" s="1"/>
  <c r="N827"/>
  <c r="N829"/>
  <c r="N831"/>
  <c r="N833"/>
  <c r="N835"/>
  <c r="N837"/>
  <c r="N839"/>
  <c r="N841"/>
  <c r="N843"/>
  <c r="N845"/>
  <c r="N847"/>
  <c r="N849"/>
  <c r="N851"/>
  <c r="N853"/>
  <c r="N855"/>
  <c r="N857"/>
  <c r="N859"/>
  <c r="N861"/>
  <c r="N863"/>
  <c r="N865"/>
  <c r="N867"/>
  <c r="N869"/>
  <c r="N871"/>
  <c r="N873"/>
  <c r="N875"/>
  <c r="N877"/>
  <c r="N879"/>
  <c r="N881"/>
  <c r="N883"/>
  <c r="N885"/>
  <c r="N887"/>
  <c r="N889"/>
  <c r="N891"/>
  <c r="N893"/>
  <c r="N895"/>
  <c r="N897"/>
  <c r="N899"/>
  <c r="Y900"/>
  <c r="X900" s="1"/>
  <c r="Z900" s="1"/>
  <c r="N932"/>
  <c r="N936"/>
  <c r="N938"/>
  <c r="N940"/>
  <c r="N942"/>
  <c r="N944"/>
  <c r="N946"/>
  <c r="N948"/>
  <c r="N950"/>
  <c r="N952"/>
  <c r="N954"/>
  <c r="N956"/>
  <c r="N958"/>
  <c r="N960"/>
  <c r="N962"/>
  <c r="N964"/>
  <c r="N966"/>
  <c r="N968"/>
  <c r="N970"/>
  <c r="N972"/>
  <c r="N974"/>
  <c r="N976"/>
  <c r="N978"/>
  <c r="N980"/>
  <c r="N982"/>
  <c r="N984"/>
  <c r="N986"/>
  <c r="N988"/>
  <c r="N990"/>
  <c r="N992"/>
  <c r="N994"/>
  <c r="N996"/>
  <c r="Y911"/>
  <c r="X911" s="1"/>
  <c r="Z911" s="1"/>
  <c r="Y919"/>
  <c r="X919" s="1"/>
  <c r="Z919" s="1"/>
  <c r="N927"/>
  <c r="Y927"/>
  <c r="X927" s="1"/>
  <c r="Z927" s="1"/>
  <c r="Y935"/>
  <c r="X935" s="1"/>
  <c r="Z935" s="1"/>
  <c r="N901"/>
  <c r="N934"/>
  <c r="Y905"/>
  <c r="X905" s="1"/>
  <c r="N905" s="1"/>
  <c r="Y913"/>
  <c r="X913" s="1"/>
  <c r="Z913" s="1"/>
  <c r="Y921"/>
  <c r="X921" s="1"/>
  <c r="Z921" s="1"/>
  <c r="Y929"/>
  <c r="X929" s="1"/>
  <c r="Z929" s="1"/>
  <c r="N928"/>
  <c r="N998"/>
  <c r="N1000"/>
  <c r="Y937"/>
  <c r="X937" s="1"/>
  <c r="N937" s="1"/>
  <c r="Y939"/>
  <c r="X939" s="1"/>
  <c r="Z939" s="1"/>
  <c r="Y941"/>
  <c r="X941" s="1"/>
  <c r="Z941" s="1"/>
  <c r="Y943"/>
  <c r="X943" s="1"/>
  <c r="Z943" s="1"/>
  <c r="Y945"/>
  <c r="X945" s="1"/>
  <c r="Z945" s="1"/>
  <c r="Y947"/>
  <c r="X947" s="1"/>
  <c r="Z947" s="1"/>
  <c r="Y949"/>
  <c r="X949" s="1"/>
  <c r="N949" s="1"/>
  <c r="Y951"/>
  <c r="X951" s="1"/>
  <c r="Z951" s="1"/>
  <c r="Y953"/>
  <c r="X953" s="1"/>
  <c r="N953" s="1"/>
  <c r="Y955"/>
  <c r="X955" s="1"/>
  <c r="Z955" s="1"/>
  <c r="Y957"/>
  <c r="X957" s="1"/>
  <c r="Z957" s="1"/>
  <c r="Y959"/>
  <c r="X959" s="1"/>
  <c r="N959" s="1"/>
  <c r="Y961"/>
  <c r="X961" s="1"/>
  <c r="Z961" s="1"/>
  <c r="Y963"/>
  <c r="X963" s="1"/>
  <c r="Z963" s="1"/>
  <c r="Y965"/>
  <c r="X965" s="1"/>
  <c r="N965" s="1"/>
  <c r="Y967"/>
  <c r="X967" s="1"/>
  <c r="Z967" s="1"/>
  <c r="Y969"/>
  <c r="X969" s="1"/>
  <c r="N969" s="1"/>
  <c r="Y971"/>
  <c r="X971" s="1"/>
  <c r="N971" s="1"/>
  <c r="Y973"/>
  <c r="X973" s="1"/>
  <c r="Z973" s="1"/>
  <c r="Y975"/>
  <c r="X975" s="1"/>
  <c r="Z975" s="1"/>
  <c r="Y977"/>
  <c r="X977" s="1"/>
  <c r="Z977" s="1"/>
  <c r="Y979"/>
  <c r="X979" s="1"/>
  <c r="Z979" s="1"/>
  <c r="Y981"/>
  <c r="X981" s="1"/>
  <c r="N981" s="1"/>
  <c r="Y983"/>
  <c r="X983" s="1"/>
  <c r="Z983" s="1"/>
  <c r="Y985"/>
  <c r="X985" s="1"/>
  <c r="N985" s="1"/>
  <c r="Y987"/>
  <c r="X987" s="1"/>
  <c r="N987" s="1"/>
  <c r="Y989"/>
  <c r="X989" s="1"/>
  <c r="Z989" s="1"/>
  <c r="Y991"/>
  <c r="X991" s="1"/>
  <c r="Z991" s="1"/>
  <c r="Y993"/>
  <c r="X993" s="1"/>
  <c r="Z993" s="1"/>
  <c r="Y995"/>
  <c r="X995" s="1"/>
  <c r="Z995" s="1"/>
  <c r="Y997"/>
  <c r="X997" s="1"/>
  <c r="N997" s="1"/>
  <c r="Y999"/>
  <c r="X999" s="1"/>
  <c r="Z999" s="1"/>
  <c r="Y1001"/>
  <c r="X1001" s="1"/>
  <c r="Z1001" s="1"/>
  <c r="N255" l="1"/>
  <c r="N231"/>
  <c r="J71"/>
  <c r="L159"/>
  <c r="I119"/>
  <c r="I172"/>
  <c r="K108"/>
  <c r="M60"/>
  <c r="N900"/>
  <c r="N485"/>
  <c r="J108"/>
  <c r="M132"/>
  <c r="J63"/>
  <c r="N909"/>
  <c r="N919"/>
  <c r="J919" s="1"/>
  <c r="N586"/>
  <c r="N543"/>
  <c r="N360"/>
  <c r="J95"/>
  <c r="M280"/>
  <c r="N534"/>
  <c r="L534" s="1"/>
  <c r="N502"/>
  <c r="M71"/>
  <c r="L95"/>
  <c r="K119"/>
  <c r="K95"/>
  <c r="J148"/>
  <c r="M148"/>
  <c r="I108"/>
  <c r="K63"/>
  <c r="I60"/>
  <c r="N935"/>
  <c r="N933"/>
  <c r="I933" s="1"/>
  <c r="N925"/>
  <c r="J925" s="1"/>
  <c r="N594"/>
  <c r="M594" s="1"/>
  <c r="N578"/>
  <c r="N562"/>
  <c r="M562" s="1"/>
  <c r="L71"/>
  <c r="I71"/>
  <c r="L119"/>
  <c r="J119"/>
  <c r="M95"/>
  <c r="J60"/>
  <c r="N223"/>
  <c r="M159"/>
  <c r="K148"/>
  <c r="L108"/>
  <c r="M63"/>
  <c r="K60"/>
  <c r="N454"/>
  <c r="N328"/>
  <c r="I328" s="1"/>
  <c r="N298"/>
  <c r="N187"/>
  <c r="I187" s="1"/>
  <c r="L63"/>
  <c r="K5"/>
  <c r="J32"/>
  <c r="K159"/>
  <c r="L32"/>
  <c r="N464"/>
  <c r="I464" s="1"/>
  <c r="N205"/>
  <c r="N3"/>
  <c r="N247"/>
  <c r="N215"/>
  <c r="M215" s="1"/>
  <c r="N913"/>
  <c r="N931"/>
  <c r="M931" s="1"/>
  <c r="N894"/>
  <c r="I894" s="1"/>
  <c r="N886"/>
  <c r="I886" s="1"/>
  <c r="N878"/>
  <c r="N870"/>
  <c r="J870" s="1"/>
  <c r="N862"/>
  <c r="L862" s="1"/>
  <c r="N854"/>
  <c r="J854" s="1"/>
  <c r="N846"/>
  <c r="N838"/>
  <c r="M838" s="1"/>
  <c r="N830"/>
  <c r="J830" s="1"/>
  <c r="N896"/>
  <c r="I896" s="1"/>
  <c r="N888"/>
  <c r="N880"/>
  <c r="L880" s="1"/>
  <c r="N872"/>
  <c r="M872" s="1"/>
  <c r="N864"/>
  <c r="L864" s="1"/>
  <c r="N856"/>
  <c r="N848"/>
  <c r="I848" s="1"/>
  <c r="N840"/>
  <c r="L840" s="1"/>
  <c r="N832"/>
  <c r="I832" s="1"/>
  <c r="N1001"/>
  <c r="N823"/>
  <c r="L823" s="1"/>
  <c r="N819"/>
  <c r="N815"/>
  <c r="L815" s="1"/>
  <c r="N811"/>
  <c r="N807"/>
  <c r="J807" s="1"/>
  <c r="N803"/>
  <c r="N799"/>
  <c r="L799" s="1"/>
  <c r="N795"/>
  <c r="N791"/>
  <c r="L791" s="1"/>
  <c r="N787"/>
  <c r="N783"/>
  <c r="J783" s="1"/>
  <c r="N779"/>
  <c r="N775"/>
  <c r="M775" s="1"/>
  <c r="N771"/>
  <c r="N767"/>
  <c r="M767" s="1"/>
  <c r="N763"/>
  <c r="N759"/>
  <c r="J759" s="1"/>
  <c r="N755"/>
  <c r="N751"/>
  <c r="J751" s="1"/>
  <c r="N747"/>
  <c r="N743"/>
  <c r="J743" s="1"/>
  <c r="N739"/>
  <c r="N735"/>
  <c r="J735" s="1"/>
  <c r="N731"/>
  <c r="N462"/>
  <c r="L462" s="1"/>
  <c r="N511"/>
  <c r="N441"/>
  <c r="I441" s="1"/>
  <c r="N425"/>
  <c r="N409"/>
  <c r="L409" s="1"/>
  <c r="N393"/>
  <c r="N556"/>
  <c r="J556" s="1"/>
  <c r="N439"/>
  <c r="N423"/>
  <c r="L423" s="1"/>
  <c r="N407"/>
  <c r="J407" s="1"/>
  <c r="N391"/>
  <c r="L391" s="1"/>
  <c r="N484"/>
  <c r="N297"/>
  <c r="M297" s="1"/>
  <c r="N898"/>
  <c r="N890"/>
  <c r="I890" s="1"/>
  <c r="N882"/>
  <c r="N874"/>
  <c r="L874" s="1"/>
  <c r="N866"/>
  <c r="N858"/>
  <c r="J858" s="1"/>
  <c r="N850"/>
  <c r="N842"/>
  <c r="L842" s="1"/>
  <c r="N834"/>
  <c r="N826"/>
  <c r="I826" s="1"/>
  <c r="N903"/>
  <c r="N892"/>
  <c r="M892" s="1"/>
  <c r="N884"/>
  <c r="N876"/>
  <c r="L876" s="1"/>
  <c r="N868"/>
  <c r="N860"/>
  <c r="J860" s="1"/>
  <c r="N852"/>
  <c r="N844"/>
  <c r="M844" s="1"/>
  <c r="N836"/>
  <c r="N828"/>
  <c r="M828" s="1"/>
  <c r="N821"/>
  <c r="N817"/>
  <c r="M817" s="1"/>
  <c r="N813"/>
  <c r="N809"/>
  <c r="M809" s="1"/>
  <c r="N805"/>
  <c r="I805" s="1"/>
  <c r="N801"/>
  <c r="J801" s="1"/>
  <c r="N797"/>
  <c r="N793"/>
  <c r="J793" s="1"/>
  <c r="N789"/>
  <c r="N785"/>
  <c r="M785" s="1"/>
  <c r="N781"/>
  <c r="N777"/>
  <c r="M777" s="1"/>
  <c r="N773"/>
  <c r="L773" s="1"/>
  <c r="N769"/>
  <c r="J769" s="1"/>
  <c r="N765"/>
  <c r="N761"/>
  <c r="J761" s="1"/>
  <c r="N757"/>
  <c r="N753"/>
  <c r="M753" s="1"/>
  <c r="N749"/>
  <c r="N745"/>
  <c r="M745" s="1"/>
  <c r="N741"/>
  <c r="I741" s="1"/>
  <c r="N737"/>
  <c r="J737" s="1"/>
  <c r="N733"/>
  <c r="N601"/>
  <c r="I601" s="1"/>
  <c r="N461"/>
  <c r="N433"/>
  <c r="I433" s="1"/>
  <c r="N417"/>
  <c r="N401"/>
  <c r="M401" s="1"/>
  <c r="N384"/>
  <c r="N368"/>
  <c r="L368" s="1"/>
  <c r="N352"/>
  <c r="N336"/>
  <c r="I336" s="1"/>
  <c r="N320"/>
  <c r="N503"/>
  <c r="J503" s="1"/>
  <c r="N431"/>
  <c r="N415"/>
  <c r="M415" s="1"/>
  <c r="N399"/>
  <c r="N495"/>
  <c r="M495" s="1"/>
  <c r="N479"/>
  <c r="N363"/>
  <c r="M363" s="1"/>
  <c r="N296"/>
  <c r="N23"/>
  <c r="L23" s="1"/>
  <c r="N991"/>
  <c r="N967"/>
  <c r="M967" s="1"/>
  <c r="N943"/>
  <c r="N979"/>
  <c r="M979" s="1"/>
  <c r="N955"/>
  <c r="N939"/>
  <c r="L939" s="1"/>
  <c r="N597"/>
  <c r="N566"/>
  <c r="I566" s="1"/>
  <c r="N568"/>
  <c r="N572"/>
  <c r="M572" s="1"/>
  <c r="N558"/>
  <c r="L558" s="1"/>
  <c r="N290"/>
  <c r="J290" s="1"/>
  <c r="N337"/>
  <c r="N385"/>
  <c r="J385" s="1"/>
  <c r="N377"/>
  <c r="N335"/>
  <c r="I335" s="1"/>
  <c r="N367"/>
  <c r="N203"/>
  <c r="M203" s="1"/>
  <c r="N275"/>
  <c r="N35"/>
  <c r="L35" s="1"/>
  <c r="N306"/>
  <c r="Z987"/>
  <c r="Z971"/>
  <c r="Z923"/>
  <c r="Z907"/>
  <c r="Z715"/>
  <c r="Z699"/>
  <c r="Z683"/>
  <c r="Z667"/>
  <c r="Z651"/>
  <c r="Z635"/>
  <c r="Z619"/>
  <c r="Z603"/>
  <c r="Z491"/>
  <c r="Z475"/>
  <c r="Z427"/>
  <c r="Z411"/>
  <c r="Z395"/>
  <c r="Z379"/>
  <c r="Z347"/>
  <c r="Z331"/>
  <c r="Z315"/>
  <c r="Z267"/>
  <c r="Z251"/>
  <c r="Z235"/>
  <c r="Z219"/>
  <c r="Z588"/>
  <c r="Z540"/>
  <c r="Z524"/>
  <c r="Z508"/>
  <c r="Z492"/>
  <c r="Z476"/>
  <c r="Z997"/>
  <c r="Z981"/>
  <c r="Z965"/>
  <c r="Z949"/>
  <c r="Z917"/>
  <c r="Z725"/>
  <c r="Z709"/>
  <c r="Z693"/>
  <c r="Z677"/>
  <c r="Z661"/>
  <c r="Z645"/>
  <c r="Z629"/>
  <c r="Z613"/>
  <c r="Z549"/>
  <c r="Z533"/>
  <c r="Z517"/>
  <c r="Z501"/>
  <c r="Z469"/>
  <c r="Z453"/>
  <c r="Z437"/>
  <c r="Z421"/>
  <c r="Z405"/>
  <c r="Z277"/>
  <c r="Z261"/>
  <c r="Z245"/>
  <c r="Z229"/>
  <c r="Z213"/>
  <c r="Z197"/>
  <c r="Z181"/>
  <c r="Z590"/>
  <c r="Z574"/>
  <c r="Z542"/>
  <c r="Z526"/>
  <c r="Z510"/>
  <c r="Z494"/>
  <c r="Z478"/>
  <c r="N975"/>
  <c r="N951"/>
  <c r="K951" s="1"/>
  <c r="N999"/>
  <c r="N995"/>
  <c r="I995" s="1"/>
  <c r="N963"/>
  <c r="N947"/>
  <c r="M947" s="1"/>
  <c r="N929"/>
  <c r="N989"/>
  <c r="M989" s="1"/>
  <c r="N973"/>
  <c r="N957"/>
  <c r="K957" s="1"/>
  <c r="N941"/>
  <c r="N921"/>
  <c r="K921" s="1"/>
  <c r="N911"/>
  <c r="N915"/>
  <c r="I915" s="1"/>
  <c r="N824"/>
  <c r="J824" s="1"/>
  <c r="N729"/>
  <c r="K729" s="1"/>
  <c r="N721"/>
  <c r="N717"/>
  <c r="M717" s="1"/>
  <c r="N713"/>
  <c r="N705"/>
  <c r="M705" s="1"/>
  <c r="N701"/>
  <c r="N697"/>
  <c r="L697" s="1"/>
  <c r="N689"/>
  <c r="N685"/>
  <c r="L685" s="1"/>
  <c r="N681"/>
  <c r="N673"/>
  <c r="I673" s="1"/>
  <c r="N669"/>
  <c r="N665"/>
  <c r="K665" s="1"/>
  <c r="N657"/>
  <c r="N653"/>
  <c r="M653" s="1"/>
  <c r="N649"/>
  <c r="N641"/>
  <c r="M641" s="1"/>
  <c r="N637"/>
  <c r="N633"/>
  <c r="L633" s="1"/>
  <c r="N625"/>
  <c r="N621"/>
  <c r="L621" s="1"/>
  <c r="N617"/>
  <c r="N609"/>
  <c r="I609" s="1"/>
  <c r="N605"/>
  <c r="N541"/>
  <c r="I541" s="1"/>
  <c r="N525"/>
  <c r="N509"/>
  <c r="M509" s="1"/>
  <c r="N493"/>
  <c r="L493" s="1"/>
  <c r="N477"/>
  <c r="K477" s="1"/>
  <c r="N595"/>
  <c r="N592"/>
  <c r="K592" s="1"/>
  <c r="N551"/>
  <c r="L551" s="1"/>
  <c r="N370"/>
  <c r="L370" s="1"/>
  <c r="N338"/>
  <c r="N313"/>
  <c r="K313" s="1"/>
  <c r="N281"/>
  <c r="N209"/>
  <c r="L209" s="1"/>
  <c r="N199"/>
  <c r="N195"/>
  <c r="L195" s="1"/>
  <c r="N191"/>
  <c r="N419"/>
  <c r="L419" s="1"/>
  <c r="N339"/>
  <c r="N580"/>
  <c r="K580" s="1"/>
  <c r="N557"/>
  <c r="N452"/>
  <c r="L452" s="1"/>
  <c r="N362"/>
  <c r="N330"/>
  <c r="M330" s="1"/>
  <c r="N304"/>
  <c r="N288"/>
  <c r="M288" s="1"/>
  <c r="N271"/>
  <c r="N189"/>
  <c r="I189" s="1"/>
  <c r="N455"/>
  <c r="N371"/>
  <c r="M371" s="1"/>
  <c r="N269"/>
  <c r="N403"/>
  <c r="M403" s="1"/>
  <c r="N378"/>
  <c r="L378" s="1"/>
  <c r="N253"/>
  <c r="M253" s="1"/>
  <c r="N237"/>
  <c r="N221"/>
  <c r="M221" s="1"/>
  <c r="N19"/>
  <c r="N361"/>
  <c r="M361" s="1"/>
  <c r="N321"/>
  <c r="N329"/>
  <c r="J329" s="1"/>
  <c r="N345"/>
  <c r="N327"/>
  <c r="J327" s="1"/>
  <c r="N359"/>
  <c r="N483"/>
  <c r="K483" s="1"/>
  <c r="N7"/>
  <c r="N259"/>
  <c r="L259" s="1"/>
  <c r="N243"/>
  <c r="N227"/>
  <c r="L227" s="1"/>
  <c r="N211"/>
  <c r="N2"/>
  <c r="Z959"/>
  <c r="Z719"/>
  <c r="Z703"/>
  <c r="Z687"/>
  <c r="Z671"/>
  <c r="Z655"/>
  <c r="Z639"/>
  <c r="Z623"/>
  <c r="Z607"/>
  <c r="Z463"/>
  <c r="Z383"/>
  <c r="Z351"/>
  <c r="Z319"/>
  <c r="Z303"/>
  <c r="Z287"/>
  <c r="Z207"/>
  <c r="Z31"/>
  <c r="Z15"/>
  <c r="Z576"/>
  <c r="Z985"/>
  <c r="Z969"/>
  <c r="Z953"/>
  <c r="Z937"/>
  <c r="Z905"/>
  <c r="Z265"/>
  <c r="Z249"/>
  <c r="Z233"/>
  <c r="Z217"/>
  <c r="Z201"/>
  <c r="Z185"/>
  <c r="Z386"/>
  <c r="Z354"/>
  <c r="Z322"/>
  <c r="N582"/>
  <c r="L582" s="1"/>
  <c r="N584"/>
  <c r="N564"/>
  <c r="I564" s="1"/>
  <c r="N353"/>
  <c r="Z723"/>
  <c r="Z707"/>
  <c r="Z691"/>
  <c r="Z675"/>
  <c r="Z659"/>
  <c r="Z643"/>
  <c r="Z627"/>
  <c r="Z611"/>
  <c r="Z435"/>
  <c r="Z387"/>
  <c r="Z355"/>
  <c r="Z323"/>
  <c r="Z548"/>
  <c r="Z532"/>
  <c r="Z516"/>
  <c r="Z500"/>
  <c r="Z429"/>
  <c r="Z413"/>
  <c r="Z397"/>
  <c r="Z822"/>
  <c r="Z550"/>
  <c r="Z518"/>
  <c r="Z486"/>
  <c r="Z470"/>
  <c r="N983"/>
  <c r="K983" s="1"/>
  <c r="N993"/>
  <c r="L993" s="1"/>
  <c r="N977"/>
  <c r="L977" s="1"/>
  <c r="N961"/>
  <c r="L961" s="1"/>
  <c r="N945"/>
  <c r="K945" s="1"/>
  <c r="N727"/>
  <c r="M727" s="1"/>
  <c r="N711"/>
  <c r="K711" s="1"/>
  <c r="N695"/>
  <c r="N679"/>
  <c r="K679" s="1"/>
  <c r="N663"/>
  <c r="N647"/>
  <c r="M647" s="1"/>
  <c r="N631"/>
  <c r="N615"/>
  <c r="L615" s="1"/>
  <c r="N312"/>
  <c r="N273"/>
  <c r="L273" s="1"/>
  <c r="N193"/>
  <c r="N183"/>
  <c r="L183" s="1"/>
  <c r="N599"/>
  <c r="N519"/>
  <c r="J519" s="1"/>
  <c r="N305"/>
  <c r="N289"/>
  <c r="M289" s="1"/>
  <c r="N279"/>
  <c r="N449"/>
  <c r="K449" s="1"/>
  <c r="N346"/>
  <c r="N257"/>
  <c r="J257" s="1"/>
  <c r="N241"/>
  <c r="N225"/>
  <c r="M225" s="1"/>
  <c r="N369"/>
  <c r="N295"/>
  <c r="L295" s="1"/>
  <c r="N343"/>
  <c r="I343" s="1"/>
  <c r="N375"/>
  <c r="J375" s="1"/>
  <c r="K32"/>
  <c r="I159"/>
  <c r="I32"/>
  <c r="M68"/>
  <c r="K143"/>
  <c r="K127"/>
  <c r="L68"/>
  <c r="K47"/>
  <c r="M84"/>
  <c r="L84"/>
  <c r="L24"/>
  <c r="I24" s="1"/>
  <c r="L47"/>
  <c r="I47" s="1"/>
  <c r="I127"/>
  <c r="L5"/>
  <c r="I5" s="1"/>
  <c r="L42"/>
  <c r="L26"/>
  <c r="I26" s="1"/>
  <c r="M13"/>
  <c r="J13"/>
  <c r="M100"/>
  <c r="M78"/>
  <c r="J132"/>
  <c r="J280"/>
  <c r="M175"/>
  <c r="K172"/>
  <c r="J135"/>
  <c r="L132"/>
  <c r="K92"/>
  <c r="M76"/>
  <c r="M55"/>
  <c r="K42"/>
  <c r="L55"/>
  <c r="K13"/>
  <c r="I280"/>
  <c r="L175"/>
  <c r="I100"/>
  <c r="I78"/>
  <c r="K280"/>
  <c r="I175"/>
  <c r="L172"/>
  <c r="K135"/>
  <c r="I132"/>
  <c r="I92"/>
  <c r="I76"/>
  <c r="I55"/>
  <c r="J17"/>
  <c r="I17" s="1"/>
  <c r="L13"/>
  <c r="L135"/>
  <c r="L100"/>
  <c r="L78"/>
  <c r="J172"/>
  <c r="I143"/>
  <c r="L17"/>
  <c r="J143"/>
  <c r="J127"/>
  <c r="I84"/>
  <c r="I68"/>
  <c r="K985"/>
  <c r="L985"/>
  <c r="M985"/>
  <c r="I985"/>
  <c r="J985"/>
  <c r="K961"/>
  <c r="M961"/>
  <c r="I961"/>
  <c r="J961"/>
  <c r="L945"/>
  <c r="L935"/>
  <c r="M935"/>
  <c r="I935"/>
  <c r="J935"/>
  <c r="K935"/>
  <c r="M988"/>
  <c r="I988"/>
  <c r="J988"/>
  <c r="K988"/>
  <c r="L988"/>
  <c r="M964"/>
  <c r="I964"/>
  <c r="J964"/>
  <c r="K964"/>
  <c r="L964"/>
  <c r="M940"/>
  <c r="I940"/>
  <c r="J940"/>
  <c r="K940"/>
  <c r="L940"/>
  <c r="J893"/>
  <c r="K893"/>
  <c r="L893"/>
  <c r="M893"/>
  <c r="I893"/>
  <c r="J869"/>
  <c r="K869"/>
  <c r="L869"/>
  <c r="M869"/>
  <c r="I869"/>
  <c r="J853"/>
  <c r="K853"/>
  <c r="L853"/>
  <c r="M853"/>
  <c r="I853"/>
  <c r="J829"/>
  <c r="K829"/>
  <c r="L829"/>
  <c r="M829"/>
  <c r="I829"/>
  <c r="K924"/>
  <c r="L924"/>
  <c r="I924"/>
  <c r="J924"/>
  <c r="M924"/>
  <c r="K912"/>
  <c r="L912"/>
  <c r="J912"/>
  <c r="M912"/>
  <c r="I912"/>
  <c r="L894"/>
  <c r="J894"/>
  <c r="K894"/>
  <c r="L846"/>
  <c r="M846"/>
  <c r="I846"/>
  <c r="J846"/>
  <c r="K846"/>
  <c r="J930"/>
  <c r="K930"/>
  <c r="L930"/>
  <c r="I930"/>
  <c r="M930"/>
  <c r="L856"/>
  <c r="M856"/>
  <c r="I856"/>
  <c r="J856"/>
  <c r="K856"/>
  <c r="L820"/>
  <c r="J820"/>
  <c r="K820"/>
  <c r="I820"/>
  <c r="M820"/>
  <c r="L796"/>
  <c r="J796"/>
  <c r="K796"/>
  <c r="I796"/>
  <c r="M796"/>
  <c r="L788"/>
  <c r="J788"/>
  <c r="K788"/>
  <c r="I788"/>
  <c r="M788"/>
  <c r="L764"/>
  <c r="J764"/>
  <c r="K764"/>
  <c r="I764"/>
  <c r="M764"/>
  <c r="L732"/>
  <c r="J732"/>
  <c r="K732"/>
  <c r="I732"/>
  <c r="M732"/>
  <c r="J708"/>
  <c r="K708"/>
  <c r="I708"/>
  <c r="L708"/>
  <c r="M708"/>
  <c r="J700"/>
  <c r="K700"/>
  <c r="I700"/>
  <c r="L700"/>
  <c r="M700"/>
  <c r="J676"/>
  <c r="K676"/>
  <c r="I676"/>
  <c r="L676"/>
  <c r="M676"/>
  <c r="J644"/>
  <c r="K644"/>
  <c r="I644"/>
  <c r="L644"/>
  <c r="M644"/>
  <c r="J620"/>
  <c r="K620"/>
  <c r="I620"/>
  <c r="L620"/>
  <c r="M620"/>
  <c r="L807"/>
  <c r="M799"/>
  <c r="J554"/>
  <c r="I554"/>
  <c r="K554"/>
  <c r="M554"/>
  <c r="L554"/>
  <c r="J520"/>
  <c r="M520"/>
  <c r="I520"/>
  <c r="K520"/>
  <c r="L520"/>
  <c r="M586"/>
  <c r="I586"/>
  <c r="J586"/>
  <c r="K586"/>
  <c r="L586"/>
  <c r="M541"/>
  <c r="J532"/>
  <c r="K532"/>
  <c r="L532"/>
  <c r="I532"/>
  <c r="M532"/>
  <c r="J516"/>
  <c r="K516"/>
  <c r="L516"/>
  <c r="I516"/>
  <c r="M516"/>
  <c r="K493"/>
  <c r="M493"/>
  <c r="K583"/>
  <c r="L583"/>
  <c r="J583"/>
  <c r="M583"/>
  <c r="I583"/>
  <c r="M588"/>
  <c r="I588"/>
  <c r="J588"/>
  <c r="K588"/>
  <c r="L588"/>
  <c r="L535"/>
  <c r="M535"/>
  <c r="I535"/>
  <c r="J535"/>
  <c r="K535"/>
  <c r="M423"/>
  <c r="K575"/>
  <c r="L575"/>
  <c r="J575"/>
  <c r="M575"/>
  <c r="I575"/>
  <c r="J382"/>
  <c r="M382"/>
  <c r="I382"/>
  <c r="K382"/>
  <c r="L382"/>
  <c r="J366"/>
  <c r="M366"/>
  <c r="I366"/>
  <c r="K366"/>
  <c r="L366"/>
  <c r="J334"/>
  <c r="M334"/>
  <c r="I334"/>
  <c r="K334"/>
  <c r="L334"/>
  <c r="J542"/>
  <c r="L542"/>
  <c r="M542"/>
  <c r="I542"/>
  <c r="K542"/>
  <c r="J440"/>
  <c r="K440"/>
  <c r="L440"/>
  <c r="M440"/>
  <c r="I440"/>
  <c r="M558"/>
  <c r="I558"/>
  <c r="M551"/>
  <c r="I551"/>
  <c r="L339"/>
  <c r="K339"/>
  <c r="M339"/>
  <c r="I339"/>
  <c r="J339"/>
  <c r="I363"/>
  <c r="J340"/>
  <c r="L340"/>
  <c r="M340"/>
  <c r="I340"/>
  <c r="K340"/>
  <c r="J246"/>
  <c r="K246"/>
  <c r="I246"/>
  <c r="L246"/>
  <c r="M246"/>
  <c r="J222"/>
  <c r="K222"/>
  <c r="I222"/>
  <c r="L222"/>
  <c r="M222"/>
  <c r="K142"/>
  <c r="M142"/>
  <c r="I142"/>
  <c r="L142"/>
  <c r="J142"/>
  <c r="K94"/>
  <c r="M94"/>
  <c r="L94"/>
  <c r="I94"/>
  <c r="J94"/>
  <c r="K50"/>
  <c r="M50"/>
  <c r="L50"/>
  <c r="I50"/>
  <c r="J50"/>
  <c r="M34"/>
  <c r="I34"/>
  <c r="J34"/>
  <c r="K34"/>
  <c r="L34"/>
  <c r="L265"/>
  <c r="M265"/>
  <c r="I265"/>
  <c r="J265"/>
  <c r="K265"/>
  <c r="L249"/>
  <c r="M249"/>
  <c r="I249"/>
  <c r="J249"/>
  <c r="K249"/>
  <c r="L369"/>
  <c r="J369"/>
  <c r="K369"/>
  <c r="M369"/>
  <c r="I369"/>
  <c r="M443"/>
  <c r="I443"/>
  <c r="J443"/>
  <c r="K443"/>
  <c r="L443"/>
  <c r="L301"/>
  <c r="I301"/>
  <c r="J301"/>
  <c r="M301"/>
  <c r="K301"/>
  <c r="J343"/>
  <c r="K343"/>
  <c r="K581"/>
  <c r="L581"/>
  <c r="I581"/>
  <c r="J581"/>
  <c r="M581"/>
  <c r="K563"/>
  <c r="L563"/>
  <c r="I563"/>
  <c r="J563"/>
  <c r="M563"/>
  <c r="K160"/>
  <c r="L160"/>
  <c r="M160"/>
  <c r="I160"/>
  <c r="J160"/>
  <c r="M139"/>
  <c r="I139"/>
  <c r="J139"/>
  <c r="K139"/>
  <c r="L139"/>
  <c r="M75"/>
  <c r="I75"/>
  <c r="J75"/>
  <c r="K75"/>
  <c r="L75"/>
  <c r="K56"/>
  <c r="L56"/>
  <c r="M56"/>
  <c r="I56"/>
  <c r="J56"/>
  <c r="V21"/>
  <c r="G21" i="1"/>
  <c r="U21" i="2" s="1"/>
  <c r="L21" i="1"/>
  <c r="W21" i="2" s="1"/>
  <c r="M173"/>
  <c r="I173"/>
  <c r="J173"/>
  <c r="K173"/>
  <c r="L173"/>
  <c r="K130"/>
  <c r="M130"/>
  <c r="L130"/>
  <c r="I130"/>
  <c r="J130"/>
  <c r="J49"/>
  <c r="L49"/>
  <c r="L27"/>
  <c r="J27"/>
  <c r="M27"/>
  <c r="I27"/>
  <c r="K27"/>
  <c r="G50" i="1"/>
  <c r="U50" i="2" s="1"/>
  <c r="L50" i="1"/>
  <c r="W50" i="2" s="1"/>
  <c r="V50"/>
  <c r="J928"/>
  <c r="K928"/>
  <c r="L928"/>
  <c r="I928"/>
  <c r="M928"/>
  <c r="K993"/>
  <c r="M993"/>
  <c r="I993"/>
  <c r="J993"/>
  <c r="K969"/>
  <c r="L969"/>
  <c r="M969"/>
  <c r="I969"/>
  <c r="J969"/>
  <c r="K937"/>
  <c r="L937"/>
  <c r="M937"/>
  <c r="I937"/>
  <c r="J937"/>
  <c r="M996"/>
  <c r="I996"/>
  <c r="J996"/>
  <c r="K996"/>
  <c r="L996"/>
  <c r="M972"/>
  <c r="I972"/>
  <c r="J972"/>
  <c r="K972"/>
  <c r="L972"/>
  <c r="M948"/>
  <c r="I948"/>
  <c r="J948"/>
  <c r="K948"/>
  <c r="L948"/>
  <c r="J877"/>
  <c r="K877"/>
  <c r="L877"/>
  <c r="M877"/>
  <c r="I877"/>
  <c r="J837"/>
  <c r="K837"/>
  <c r="L837"/>
  <c r="M837"/>
  <c r="I837"/>
  <c r="M923"/>
  <c r="I923"/>
  <c r="J923"/>
  <c r="K923"/>
  <c r="L923"/>
  <c r="L804"/>
  <c r="J804"/>
  <c r="K804"/>
  <c r="I804"/>
  <c r="M804"/>
  <c r="L772"/>
  <c r="J772"/>
  <c r="K772"/>
  <c r="I772"/>
  <c r="M772"/>
  <c r="L748"/>
  <c r="J748"/>
  <c r="K748"/>
  <c r="I748"/>
  <c r="M748"/>
  <c r="J724"/>
  <c r="K724"/>
  <c r="I724"/>
  <c r="L724"/>
  <c r="M724"/>
  <c r="J684"/>
  <c r="K684"/>
  <c r="I684"/>
  <c r="L684"/>
  <c r="M684"/>
  <c r="J660"/>
  <c r="K660"/>
  <c r="I660"/>
  <c r="L660"/>
  <c r="M660"/>
  <c r="J628"/>
  <c r="K628"/>
  <c r="I628"/>
  <c r="L628"/>
  <c r="M628"/>
  <c r="M791"/>
  <c r="L743"/>
  <c r="L735"/>
  <c r="J522"/>
  <c r="I522"/>
  <c r="K522"/>
  <c r="M522"/>
  <c r="L522"/>
  <c r="J536"/>
  <c r="M536"/>
  <c r="I536"/>
  <c r="K536"/>
  <c r="L536"/>
  <c r="J504"/>
  <c r="M504"/>
  <c r="I504"/>
  <c r="K504"/>
  <c r="L504"/>
  <c r="J500"/>
  <c r="K500"/>
  <c r="L500"/>
  <c r="I500"/>
  <c r="M500"/>
  <c r="J526"/>
  <c r="L526"/>
  <c r="M526"/>
  <c r="I526"/>
  <c r="K526"/>
  <c r="J478"/>
  <c r="L478"/>
  <c r="M478"/>
  <c r="I478"/>
  <c r="K478"/>
  <c r="J436"/>
  <c r="K436"/>
  <c r="I436"/>
  <c r="L436"/>
  <c r="M436"/>
  <c r="L407"/>
  <c r="M407"/>
  <c r="I407"/>
  <c r="K407"/>
  <c r="J390"/>
  <c r="M390"/>
  <c r="I390"/>
  <c r="K390"/>
  <c r="L390"/>
  <c r="J350"/>
  <c r="M350"/>
  <c r="I350"/>
  <c r="K350"/>
  <c r="L350"/>
  <c r="J326"/>
  <c r="M326"/>
  <c r="I326"/>
  <c r="K326"/>
  <c r="L326"/>
  <c r="J316"/>
  <c r="M316"/>
  <c r="I316"/>
  <c r="L316"/>
  <c r="K316"/>
  <c r="J192"/>
  <c r="K192"/>
  <c r="M192"/>
  <c r="I192"/>
  <c r="L192"/>
  <c r="J354"/>
  <c r="K354"/>
  <c r="L354"/>
  <c r="M354"/>
  <c r="I354"/>
  <c r="J432"/>
  <c r="K432"/>
  <c r="L432"/>
  <c r="M432"/>
  <c r="I432"/>
  <c r="J262"/>
  <c r="K262"/>
  <c r="L262"/>
  <c r="I262"/>
  <c r="M262"/>
  <c r="J230"/>
  <c r="K230"/>
  <c r="L230"/>
  <c r="I230"/>
  <c r="M230"/>
  <c r="J194"/>
  <c r="K194"/>
  <c r="M194"/>
  <c r="I194"/>
  <c r="L194"/>
  <c r="L305"/>
  <c r="K305"/>
  <c r="M305"/>
  <c r="I305"/>
  <c r="J305"/>
  <c r="L411"/>
  <c r="M411"/>
  <c r="I411"/>
  <c r="J411"/>
  <c r="K411"/>
  <c r="J378"/>
  <c r="K378"/>
  <c r="M378"/>
  <c r="I378"/>
  <c r="K174"/>
  <c r="M174"/>
  <c r="L174"/>
  <c r="I174"/>
  <c r="J174"/>
  <c r="K126"/>
  <c r="M126"/>
  <c r="L126"/>
  <c r="I126"/>
  <c r="J126"/>
  <c r="M79"/>
  <c r="I79"/>
  <c r="J79"/>
  <c r="K79"/>
  <c r="L79"/>
  <c r="K58"/>
  <c r="L58"/>
  <c r="M58"/>
  <c r="I58"/>
  <c r="J58"/>
  <c r="M10"/>
  <c r="I10"/>
  <c r="J10"/>
  <c r="K10"/>
  <c r="L10"/>
  <c r="L233"/>
  <c r="M233"/>
  <c r="I233"/>
  <c r="J233"/>
  <c r="K233"/>
  <c r="L15"/>
  <c r="M15"/>
  <c r="I15"/>
  <c r="J15"/>
  <c r="K15"/>
  <c r="L287"/>
  <c r="J287"/>
  <c r="K287"/>
  <c r="I287"/>
  <c r="M287"/>
  <c r="K573"/>
  <c r="L573"/>
  <c r="I573"/>
  <c r="J573"/>
  <c r="M573"/>
  <c r="L523"/>
  <c r="J523"/>
  <c r="K523"/>
  <c r="I523"/>
  <c r="M523"/>
  <c r="K446"/>
  <c r="J446"/>
  <c r="L446"/>
  <c r="I446"/>
  <c r="M446"/>
  <c r="K96"/>
  <c r="M96"/>
  <c r="I96"/>
  <c r="L96"/>
  <c r="J96"/>
  <c r="K16"/>
  <c r="M16"/>
  <c r="I16"/>
  <c r="L16"/>
  <c r="J16"/>
  <c r="L11"/>
  <c r="M11"/>
  <c r="I11"/>
  <c r="J11"/>
  <c r="K11"/>
  <c r="J9"/>
  <c r="K9"/>
  <c r="L9"/>
  <c r="I9"/>
  <c r="M9"/>
  <c r="M998"/>
  <c r="I998"/>
  <c r="J998"/>
  <c r="K998"/>
  <c r="L998"/>
  <c r="K987"/>
  <c r="L987"/>
  <c r="M987"/>
  <c r="I987"/>
  <c r="J987"/>
  <c r="K971"/>
  <c r="L971"/>
  <c r="M971"/>
  <c r="I971"/>
  <c r="J971"/>
  <c r="K963"/>
  <c r="L963"/>
  <c r="M963"/>
  <c r="I963"/>
  <c r="J963"/>
  <c r="I947"/>
  <c r="M939"/>
  <c r="M913"/>
  <c r="I913"/>
  <c r="J913"/>
  <c r="K913"/>
  <c r="L913"/>
  <c r="M927"/>
  <c r="I927"/>
  <c r="J927"/>
  <c r="L927"/>
  <c r="K927"/>
  <c r="M990"/>
  <c r="I990"/>
  <c r="J990"/>
  <c r="K990"/>
  <c r="L990"/>
  <c r="M974"/>
  <c r="I974"/>
  <c r="J974"/>
  <c r="K974"/>
  <c r="L974"/>
  <c r="M958"/>
  <c r="I958"/>
  <c r="J958"/>
  <c r="K958"/>
  <c r="L958"/>
  <c r="M942"/>
  <c r="I942"/>
  <c r="J942"/>
  <c r="K942"/>
  <c r="L942"/>
  <c r="J887"/>
  <c r="K887"/>
  <c r="L887"/>
  <c r="M887"/>
  <c r="I887"/>
  <c r="J871"/>
  <c r="K871"/>
  <c r="L871"/>
  <c r="M871"/>
  <c r="I871"/>
  <c r="J855"/>
  <c r="K855"/>
  <c r="L855"/>
  <c r="M855"/>
  <c r="I855"/>
  <c r="J831"/>
  <c r="K831"/>
  <c r="L831"/>
  <c r="M831"/>
  <c r="I831"/>
  <c r="M925"/>
  <c r="I925"/>
  <c r="K925"/>
  <c r="L925"/>
  <c r="L904"/>
  <c r="K904"/>
  <c r="M904"/>
  <c r="I904"/>
  <c r="J904"/>
  <c r="M874"/>
  <c r="L858"/>
  <c r="K858"/>
  <c r="J826"/>
  <c r="J915"/>
  <c r="K825"/>
  <c r="L825"/>
  <c r="I825"/>
  <c r="M825"/>
  <c r="J825"/>
  <c r="L806"/>
  <c r="J806"/>
  <c r="K806"/>
  <c r="I806"/>
  <c r="M806"/>
  <c r="L798"/>
  <c r="J798"/>
  <c r="K798"/>
  <c r="I798"/>
  <c r="M798"/>
  <c r="L782"/>
  <c r="J782"/>
  <c r="K782"/>
  <c r="I782"/>
  <c r="M782"/>
  <c r="L766"/>
  <c r="J766"/>
  <c r="K766"/>
  <c r="I766"/>
  <c r="M766"/>
  <c r="L750"/>
  <c r="J750"/>
  <c r="K750"/>
  <c r="I750"/>
  <c r="M750"/>
  <c r="L734"/>
  <c r="J734"/>
  <c r="K734"/>
  <c r="I734"/>
  <c r="M734"/>
  <c r="J718"/>
  <c r="K718"/>
  <c r="I718"/>
  <c r="L718"/>
  <c r="M718"/>
  <c r="J702"/>
  <c r="K702"/>
  <c r="I702"/>
  <c r="L702"/>
  <c r="M702"/>
  <c r="J678"/>
  <c r="K678"/>
  <c r="I678"/>
  <c r="L678"/>
  <c r="M678"/>
  <c r="J662"/>
  <c r="K662"/>
  <c r="I662"/>
  <c r="L662"/>
  <c r="M662"/>
  <c r="J638"/>
  <c r="K638"/>
  <c r="I638"/>
  <c r="L638"/>
  <c r="M638"/>
  <c r="J622"/>
  <c r="K622"/>
  <c r="I622"/>
  <c r="L622"/>
  <c r="M622"/>
  <c r="J805"/>
  <c r="L805"/>
  <c r="M805"/>
  <c r="K805"/>
  <c r="J781"/>
  <c r="L781"/>
  <c r="M781"/>
  <c r="I781"/>
  <c r="K781"/>
  <c r="J773"/>
  <c r="M773"/>
  <c r="I773"/>
  <c r="K773"/>
  <c r="J749"/>
  <c r="L749"/>
  <c r="M749"/>
  <c r="I749"/>
  <c r="K749"/>
  <c r="J741"/>
  <c r="L741"/>
  <c r="M741"/>
  <c r="K741"/>
  <c r="J733"/>
  <c r="L733"/>
  <c r="M733"/>
  <c r="I733"/>
  <c r="K733"/>
  <c r="L727"/>
  <c r="I727"/>
  <c r="K727"/>
  <c r="J727"/>
  <c r="L719"/>
  <c r="M719"/>
  <c r="I719"/>
  <c r="K719"/>
  <c r="J719"/>
  <c r="L711"/>
  <c r="J711"/>
  <c r="L703"/>
  <c r="M703"/>
  <c r="I703"/>
  <c r="K703"/>
  <c r="J703"/>
  <c r="L695"/>
  <c r="M695"/>
  <c r="I695"/>
  <c r="K695"/>
  <c r="J695"/>
  <c r="L687"/>
  <c r="M687"/>
  <c r="I687"/>
  <c r="K687"/>
  <c r="J687"/>
  <c r="L679"/>
  <c r="J679"/>
  <c r="L671"/>
  <c r="M671"/>
  <c r="I671"/>
  <c r="K671"/>
  <c r="J671"/>
  <c r="L659"/>
  <c r="M659"/>
  <c r="I659"/>
  <c r="K659"/>
  <c r="J659"/>
  <c r="L651"/>
  <c r="M651"/>
  <c r="I651"/>
  <c r="K651"/>
  <c r="J651"/>
  <c r="L643"/>
  <c r="M643"/>
  <c r="I643"/>
  <c r="K643"/>
  <c r="J643"/>
  <c r="L635"/>
  <c r="M635"/>
  <c r="I635"/>
  <c r="K635"/>
  <c r="J635"/>
  <c r="L627"/>
  <c r="M627"/>
  <c r="I627"/>
  <c r="K627"/>
  <c r="J627"/>
  <c r="M615"/>
  <c r="L603"/>
  <c r="M603"/>
  <c r="I603"/>
  <c r="J603"/>
  <c r="K603"/>
  <c r="J482"/>
  <c r="I482"/>
  <c r="K482"/>
  <c r="M482"/>
  <c r="L482"/>
  <c r="L601"/>
  <c r="L553"/>
  <c r="I553"/>
  <c r="J553"/>
  <c r="K553"/>
  <c r="M553"/>
  <c r="J480"/>
  <c r="M480"/>
  <c r="I480"/>
  <c r="K480"/>
  <c r="L480"/>
  <c r="M977"/>
  <c r="K953"/>
  <c r="L953"/>
  <c r="M953"/>
  <c r="I953"/>
  <c r="J953"/>
  <c r="M905"/>
  <c r="I905"/>
  <c r="J905"/>
  <c r="K905"/>
  <c r="L905"/>
  <c r="M980"/>
  <c r="I980"/>
  <c r="J980"/>
  <c r="K980"/>
  <c r="L980"/>
  <c r="M956"/>
  <c r="I956"/>
  <c r="J956"/>
  <c r="K956"/>
  <c r="L956"/>
  <c r="J885"/>
  <c r="K885"/>
  <c r="L885"/>
  <c r="M885"/>
  <c r="I885"/>
  <c r="J861"/>
  <c r="K861"/>
  <c r="L861"/>
  <c r="M861"/>
  <c r="I861"/>
  <c r="J845"/>
  <c r="K845"/>
  <c r="L845"/>
  <c r="M845"/>
  <c r="I845"/>
  <c r="J933"/>
  <c r="L878"/>
  <c r="M878"/>
  <c r="I878"/>
  <c r="J878"/>
  <c r="K878"/>
  <c r="M862"/>
  <c r="I862"/>
  <c r="J862"/>
  <c r="L830"/>
  <c r="M830"/>
  <c r="I830"/>
  <c r="K830"/>
  <c r="L888"/>
  <c r="M888"/>
  <c r="I888"/>
  <c r="J888"/>
  <c r="K888"/>
  <c r="L872"/>
  <c r="I872"/>
  <c r="J872"/>
  <c r="K872"/>
  <c r="M840"/>
  <c r="I840"/>
  <c r="J840"/>
  <c r="K1001"/>
  <c r="L1001"/>
  <c r="M1001"/>
  <c r="I1001"/>
  <c r="J1001"/>
  <c r="L812"/>
  <c r="J812"/>
  <c r="K812"/>
  <c r="I812"/>
  <c r="M812"/>
  <c r="L780"/>
  <c r="J780"/>
  <c r="K780"/>
  <c r="I780"/>
  <c r="M780"/>
  <c r="L756"/>
  <c r="J756"/>
  <c r="K756"/>
  <c r="I756"/>
  <c r="M756"/>
  <c r="L740"/>
  <c r="J740"/>
  <c r="K740"/>
  <c r="I740"/>
  <c r="M740"/>
  <c r="J716"/>
  <c r="K716"/>
  <c r="I716"/>
  <c r="L716"/>
  <c r="M716"/>
  <c r="J692"/>
  <c r="K692"/>
  <c r="I692"/>
  <c r="L692"/>
  <c r="M692"/>
  <c r="J668"/>
  <c r="K668"/>
  <c r="I668"/>
  <c r="L668"/>
  <c r="M668"/>
  <c r="J652"/>
  <c r="K652"/>
  <c r="I652"/>
  <c r="L652"/>
  <c r="M652"/>
  <c r="J636"/>
  <c r="K636"/>
  <c r="I636"/>
  <c r="L636"/>
  <c r="M636"/>
  <c r="J612"/>
  <c r="K612"/>
  <c r="I612"/>
  <c r="L612"/>
  <c r="M612"/>
  <c r="M815"/>
  <c r="L783"/>
  <c r="I775"/>
  <c r="I767"/>
  <c r="L759"/>
  <c r="L751"/>
  <c r="M824"/>
  <c r="I824"/>
  <c r="K824"/>
  <c r="L824"/>
  <c r="J606"/>
  <c r="K606"/>
  <c r="L606"/>
  <c r="M606"/>
  <c r="I606"/>
  <c r="K598"/>
  <c r="M598"/>
  <c r="I598"/>
  <c r="L598"/>
  <c r="J598"/>
  <c r="M574"/>
  <c r="I574"/>
  <c r="J574"/>
  <c r="L574"/>
  <c r="K574"/>
  <c r="J552"/>
  <c r="M552"/>
  <c r="I552"/>
  <c r="K552"/>
  <c r="L552"/>
  <c r="J466"/>
  <c r="I466"/>
  <c r="K466"/>
  <c r="L466"/>
  <c r="M466"/>
  <c r="J548"/>
  <c r="K548"/>
  <c r="L548"/>
  <c r="I548"/>
  <c r="M548"/>
  <c r="L525"/>
  <c r="K525"/>
  <c r="M525"/>
  <c r="I525"/>
  <c r="J525"/>
  <c r="I509"/>
  <c r="J476"/>
  <c r="K476"/>
  <c r="L476"/>
  <c r="I476"/>
  <c r="M476"/>
  <c r="K577"/>
  <c r="L577"/>
  <c r="M577"/>
  <c r="I577"/>
  <c r="J577"/>
  <c r="J458"/>
  <c r="I458"/>
  <c r="K458"/>
  <c r="L458"/>
  <c r="M458"/>
  <c r="J448"/>
  <c r="M448"/>
  <c r="L448"/>
  <c r="I448"/>
  <c r="K448"/>
  <c r="J414"/>
  <c r="K414"/>
  <c r="I414"/>
  <c r="L414"/>
  <c r="M414"/>
  <c r="J404"/>
  <c r="K404"/>
  <c r="I404"/>
  <c r="L404"/>
  <c r="M404"/>
  <c r="L439"/>
  <c r="M439"/>
  <c r="I439"/>
  <c r="J439"/>
  <c r="K439"/>
  <c r="I391"/>
  <c r="J418"/>
  <c r="K418"/>
  <c r="M418"/>
  <c r="I418"/>
  <c r="L418"/>
  <c r="J374"/>
  <c r="M374"/>
  <c r="I374"/>
  <c r="K374"/>
  <c r="L374"/>
  <c r="J358"/>
  <c r="M358"/>
  <c r="I358"/>
  <c r="K358"/>
  <c r="L358"/>
  <c r="J342"/>
  <c r="M342"/>
  <c r="I342"/>
  <c r="K342"/>
  <c r="L342"/>
  <c r="J318"/>
  <c r="M318"/>
  <c r="I318"/>
  <c r="K318"/>
  <c r="L318"/>
  <c r="J270"/>
  <c r="K270"/>
  <c r="I270"/>
  <c r="L270"/>
  <c r="M270"/>
  <c r="J274"/>
  <c r="K274"/>
  <c r="M274"/>
  <c r="I274"/>
  <c r="L274"/>
  <c r="J300"/>
  <c r="M300"/>
  <c r="I300"/>
  <c r="K300"/>
  <c r="L300"/>
  <c r="M313"/>
  <c r="L205"/>
  <c r="M205"/>
  <c r="I205"/>
  <c r="K205"/>
  <c r="J205"/>
  <c r="J276"/>
  <c r="K276"/>
  <c r="I276"/>
  <c r="L276"/>
  <c r="M276"/>
  <c r="J254"/>
  <c r="K254"/>
  <c r="L254"/>
  <c r="I254"/>
  <c r="M254"/>
  <c r="J238"/>
  <c r="K238"/>
  <c r="L238"/>
  <c r="I238"/>
  <c r="M238"/>
  <c r="J214"/>
  <c r="K214"/>
  <c r="L214"/>
  <c r="I214"/>
  <c r="M214"/>
  <c r="J364"/>
  <c r="L364"/>
  <c r="M364"/>
  <c r="I364"/>
  <c r="K364"/>
  <c r="J284"/>
  <c r="M284"/>
  <c r="I284"/>
  <c r="K284"/>
  <c r="L284"/>
  <c r="L463"/>
  <c r="M463"/>
  <c r="K463"/>
  <c r="I463"/>
  <c r="J463"/>
  <c r="L379"/>
  <c r="K379"/>
  <c r="M379"/>
  <c r="I379"/>
  <c r="J379"/>
  <c r="J330"/>
  <c r="I330"/>
  <c r="J288"/>
  <c r="I288"/>
  <c r="J322"/>
  <c r="K322"/>
  <c r="L322"/>
  <c r="M322"/>
  <c r="I322"/>
  <c r="L469"/>
  <c r="K469"/>
  <c r="M469"/>
  <c r="I469"/>
  <c r="J469"/>
  <c r="K158"/>
  <c r="L158"/>
  <c r="M158"/>
  <c r="I158"/>
  <c r="J158"/>
  <c r="K110"/>
  <c r="L110"/>
  <c r="M110"/>
  <c r="I110"/>
  <c r="J110"/>
  <c r="K66"/>
  <c r="L66"/>
  <c r="M66"/>
  <c r="I66"/>
  <c r="J66"/>
  <c r="K20"/>
  <c r="L20"/>
  <c r="J20"/>
  <c r="I20" s="1"/>
  <c r="L217"/>
  <c r="M217"/>
  <c r="I217"/>
  <c r="J217"/>
  <c r="K217"/>
  <c r="J295"/>
  <c r="L475"/>
  <c r="J475"/>
  <c r="K475"/>
  <c r="I475"/>
  <c r="M475"/>
  <c r="L341"/>
  <c r="M341"/>
  <c r="I341"/>
  <c r="J341"/>
  <c r="K341"/>
  <c r="K375"/>
  <c r="L473"/>
  <c r="I473"/>
  <c r="J473"/>
  <c r="K473"/>
  <c r="M473"/>
  <c r="L902"/>
  <c r="J902"/>
  <c r="K902"/>
  <c r="M902"/>
  <c r="I902"/>
  <c r="K906"/>
  <c r="L906"/>
  <c r="M906"/>
  <c r="I906"/>
  <c r="J906"/>
  <c r="J208"/>
  <c r="K208"/>
  <c r="L208"/>
  <c r="M208"/>
  <c r="I208"/>
  <c r="M171"/>
  <c r="I171"/>
  <c r="J171"/>
  <c r="K171"/>
  <c r="L171"/>
  <c r="K128"/>
  <c r="I128"/>
  <c r="L128"/>
  <c r="M128"/>
  <c r="J128"/>
  <c r="M107"/>
  <c r="I107"/>
  <c r="K107"/>
  <c r="J107"/>
  <c r="L107"/>
  <c r="M41"/>
  <c r="I41"/>
  <c r="J41"/>
  <c r="K41"/>
  <c r="L41"/>
  <c r="M149"/>
  <c r="I149"/>
  <c r="J149"/>
  <c r="K149"/>
  <c r="L149"/>
  <c r="K106"/>
  <c r="M106"/>
  <c r="L106"/>
  <c r="I106"/>
  <c r="J106"/>
  <c r="K62"/>
  <c r="M62"/>
  <c r="I62"/>
  <c r="L62"/>
  <c r="J62"/>
  <c r="L255"/>
  <c r="M255"/>
  <c r="I255"/>
  <c r="J255"/>
  <c r="K255"/>
  <c r="L239"/>
  <c r="M239"/>
  <c r="I239"/>
  <c r="J239"/>
  <c r="K239"/>
  <c r="L223"/>
  <c r="M223"/>
  <c r="I223"/>
  <c r="J223"/>
  <c r="K223"/>
  <c r="G62" i="1"/>
  <c r="U62" i="2" s="1"/>
  <c r="L62" i="1"/>
  <c r="W62" i="2" s="1"/>
  <c r="V62"/>
  <c r="G78" i="1"/>
  <c r="U78" i="2" s="1"/>
  <c r="L78" i="1"/>
  <c r="W78" i="2" s="1"/>
  <c r="V78"/>
  <c r="K999"/>
  <c r="L999"/>
  <c r="M999"/>
  <c r="I999"/>
  <c r="J999"/>
  <c r="L929"/>
  <c r="M929"/>
  <c r="I929"/>
  <c r="J929"/>
  <c r="K929"/>
  <c r="K995"/>
  <c r="J995"/>
  <c r="I979"/>
  <c r="K955"/>
  <c r="L955"/>
  <c r="M955"/>
  <c r="I955"/>
  <c r="J955"/>
  <c r="M982"/>
  <c r="I982"/>
  <c r="J982"/>
  <c r="K982"/>
  <c r="L982"/>
  <c r="M966"/>
  <c r="I966"/>
  <c r="J966"/>
  <c r="K966"/>
  <c r="L966"/>
  <c r="M950"/>
  <c r="I950"/>
  <c r="J950"/>
  <c r="K950"/>
  <c r="L950"/>
  <c r="J932"/>
  <c r="K932"/>
  <c r="L932"/>
  <c r="I932"/>
  <c r="M932"/>
  <c r="J895"/>
  <c r="K895"/>
  <c r="L895"/>
  <c r="M895"/>
  <c r="I895"/>
  <c r="J879"/>
  <c r="K879"/>
  <c r="L879"/>
  <c r="M879"/>
  <c r="I879"/>
  <c r="J863"/>
  <c r="K863"/>
  <c r="L863"/>
  <c r="M863"/>
  <c r="I863"/>
  <c r="J847"/>
  <c r="K847"/>
  <c r="L847"/>
  <c r="M847"/>
  <c r="I847"/>
  <c r="J839"/>
  <c r="K839"/>
  <c r="L839"/>
  <c r="M839"/>
  <c r="I839"/>
  <c r="K916"/>
  <c r="L916"/>
  <c r="I916"/>
  <c r="J916"/>
  <c r="M916"/>
  <c r="J890"/>
  <c r="M842"/>
  <c r="L900"/>
  <c r="I900"/>
  <c r="J900"/>
  <c r="K900"/>
  <c r="M900"/>
  <c r="L884"/>
  <c r="M884"/>
  <c r="I884"/>
  <c r="J884"/>
  <c r="K884"/>
  <c r="L868"/>
  <c r="M868"/>
  <c r="I868"/>
  <c r="J868"/>
  <c r="K868"/>
  <c r="L852"/>
  <c r="M852"/>
  <c r="I852"/>
  <c r="J852"/>
  <c r="K852"/>
  <c r="L836"/>
  <c r="M836"/>
  <c r="I836"/>
  <c r="J836"/>
  <c r="K836"/>
  <c r="L814"/>
  <c r="J814"/>
  <c r="K814"/>
  <c r="I814"/>
  <c r="M814"/>
  <c r="L790"/>
  <c r="J790"/>
  <c r="K790"/>
  <c r="I790"/>
  <c r="M790"/>
  <c r="L774"/>
  <c r="J774"/>
  <c r="K774"/>
  <c r="I774"/>
  <c r="M774"/>
  <c r="L758"/>
  <c r="J758"/>
  <c r="K758"/>
  <c r="I758"/>
  <c r="M758"/>
  <c r="L742"/>
  <c r="J742"/>
  <c r="K742"/>
  <c r="I742"/>
  <c r="M742"/>
  <c r="J726"/>
  <c r="K726"/>
  <c r="I726"/>
  <c r="L726"/>
  <c r="M726"/>
  <c r="J710"/>
  <c r="K710"/>
  <c r="I710"/>
  <c r="L710"/>
  <c r="M710"/>
  <c r="J694"/>
  <c r="K694"/>
  <c r="I694"/>
  <c r="L694"/>
  <c r="M694"/>
  <c r="J686"/>
  <c r="K686"/>
  <c r="I686"/>
  <c r="L686"/>
  <c r="M686"/>
  <c r="J670"/>
  <c r="K670"/>
  <c r="I670"/>
  <c r="L670"/>
  <c r="M670"/>
  <c r="J654"/>
  <c r="K654"/>
  <c r="I654"/>
  <c r="L654"/>
  <c r="M654"/>
  <c r="J646"/>
  <c r="K646"/>
  <c r="I646"/>
  <c r="L646"/>
  <c r="M646"/>
  <c r="J630"/>
  <c r="K630"/>
  <c r="I630"/>
  <c r="L630"/>
  <c r="M630"/>
  <c r="J614"/>
  <c r="K614"/>
  <c r="I614"/>
  <c r="L614"/>
  <c r="M614"/>
  <c r="J821"/>
  <c r="L821"/>
  <c r="M821"/>
  <c r="I821"/>
  <c r="K821"/>
  <c r="J813"/>
  <c r="L813"/>
  <c r="M813"/>
  <c r="I813"/>
  <c r="K813"/>
  <c r="J797"/>
  <c r="L797"/>
  <c r="M797"/>
  <c r="I797"/>
  <c r="K797"/>
  <c r="J789"/>
  <c r="L789"/>
  <c r="M789"/>
  <c r="I789"/>
  <c r="K789"/>
  <c r="J765"/>
  <c r="L765"/>
  <c r="M765"/>
  <c r="I765"/>
  <c r="K765"/>
  <c r="J757"/>
  <c r="L757"/>
  <c r="M757"/>
  <c r="I757"/>
  <c r="K757"/>
  <c r="L723"/>
  <c r="M723"/>
  <c r="I723"/>
  <c r="K723"/>
  <c r="J723"/>
  <c r="L715"/>
  <c r="M715"/>
  <c r="I715"/>
  <c r="K715"/>
  <c r="J715"/>
  <c r="L707"/>
  <c r="M707"/>
  <c r="I707"/>
  <c r="K707"/>
  <c r="J707"/>
  <c r="L699"/>
  <c r="M699"/>
  <c r="I699"/>
  <c r="K699"/>
  <c r="J699"/>
  <c r="L691"/>
  <c r="M691"/>
  <c r="I691"/>
  <c r="K691"/>
  <c r="J691"/>
  <c r="L683"/>
  <c r="M683"/>
  <c r="I683"/>
  <c r="K683"/>
  <c r="J683"/>
  <c r="L675"/>
  <c r="M675"/>
  <c r="I675"/>
  <c r="K675"/>
  <c r="J675"/>
  <c r="L667"/>
  <c r="M667"/>
  <c r="I667"/>
  <c r="K667"/>
  <c r="J667"/>
  <c r="L663"/>
  <c r="M663"/>
  <c r="I663"/>
  <c r="K663"/>
  <c r="J663"/>
  <c r="L655"/>
  <c r="M655"/>
  <c r="I655"/>
  <c r="K655"/>
  <c r="J655"/>
  <c r="I647"/>
  <c r="L639"/>
  <c r="M639"/>
  <c r="I639"/>
  <c r="K639"/>
  <c r="J639"/>
  <c r="L631"/>
  <c r="M631"/>
  <c r="I631"/>
  <c r="K631"/>
  <c r="J631"/>
  <c r="L623"/>
  <c r="M623"/>
  <c r="I623"/>
  <c r="K623"/>
  <c r="J623"/>
  <c r="L619"/>
  <c r="M619"/>
  <c r="I619"/>
  <c r="K619"/>
  <c r="J619"/>
  <c r="L611"/>
  <c r="M611"/>
  <c r="I611"/>
  <c r="K611"/>
  <c r="J611"/>
  <c r="L607"/>
  <c r="M607"/>
  <c r="I607"/>
  <c r="K607"/>
  <c r="J607"/>
  <c r="J530"/>
  <c r="I530"/>
  <c r="K530"/>
  <c r="M530"/>
  <c r="L530"/>
  <c r="J498"/>
  <c r="I498"/>
  <c r="K498"/>
  <c r="M498"/>
  <c r="L498"/>
  <c r="M582"/>
  <c r="K582"/>
  <c r="L537"/>
  <c r="I537"/>
  <c r="J537"/>
  <c r="K537"/>
  <c r="M537"/>
  <c r="L521"/>
  <c r="I521"/>
  <c r="J521"/>
  <c r="K521"/>
  <c r="M521"/>
  <c r="L505"/>
  <c r="I505"/>
  <c r="J505"/>
  <c r="K505"/>
  <c r="M505"/>
  <c r="M578"/>
  <c r="I578"/>
  <c r="J578"/>
  <c r="K578"/>
  <c r="L578"/>
  <c r="M1000"/>
  <c r="I1000"/>
  <c r="J1000"/>
  <c r="K1000"/>
  <c r="L1000"/>
  <c r="K991"/>
  <c r="L991"/>
  <c r="M991"/>
  <c r="I991"/>
  <c r="J991"/>
  <c r="L983"/>
  <c r="K975"/>
  <c r="L975"/>
  <c r="M975"/>
  <c r="I975"/>
  <c r="J975"/>
  <c r="I967"/>
  <c r="K959"/>
  <c r="L959"/>
  <c r="M959"/>
  <c r="I959"/>
  <c r="J959"/>
  <c r="L951"/>
  <c r="K943"/>
  <c r="L943"/>
  <c r="M943"/>
  <c r="I943"/>
  <c r="J943"/>
  <c r="J934"/>
  <c r="K934"/>
  <c r="L934"/>
  <c r="M934"/>
  <c r="I934"/>
  <c r="J901"/>
  <c r="I901"/>
  <c r="K901"/>
  <c r="L901"/>
  <c r="M901"/>
  <c r="M994"/>
  <c r="I994"/>
  <c r="J994"/>
  <c r="K994"/>
  <c r="L994"/>
  <c r="L453"/>
  <c r="K453"/>
  <c r="I453"/>
  <c r="J453"/>
  <c r="M453"/>
  <c r="K585"/>
  <c r="L585"/>
  <c r="M585"/>
  <c r="I585"/>
  <c r="J585"/>
  <c r="I462"/>
  <c r="J460"/>
  <c r="K460"/>
  <c r="M460"/>
  <c r="I460"/>
  <c r="L460"/>
  <c r="M584"/>
  <c r="I584"/>
  <c r="J584"/>
  <c r="K584"/>
  <c r="L584"/>
  <c r="J454"/>
  <c r="L454"/>
  <c r="M454"/>
  <c r="I454"/>
  <c r="K454"/>
  <c r="J422"/>
  <c r="K422"/>
  <c r="I422"/>
  <c r="L422"/>
  <c r="M422"/>
  <c r="L543"/>
  <c r="M543"/>
  <c r="I543"/>
  <c r="J543"/>
  <c r="K543"/>
  <c r="L485"/>
  <c r="K485"/>
  <c r="M485"/>
  <c r="J485"/>
  <c r="I485"/>
  <c r="J441"/>
  <c r="L425"/>
  <c r="M425"/>
  <c r="I425"/>
  <c r="J425"/>
  <c r="K425"/>
  <c r="M409"/>
  <c r="L393"/>
  <c r="M393"/>
  <c r="I393"/>
  <c r="J393"/>
  <c r="K393"/>
  <c r="J472"/>
  <c r="M472"/>
  <c r="I472"/>
  <c r="L472"/>
  <c r="K472"/>
  <c r="J412"/>
  <c r="K412"/>
  <c r="I412"/>
  <c r="L412"/>
  <c r="M412"/>
  <c r="J384"/>
  <c r="I384"/>
  <c r="K384"/>
  <c r="L384"/>
  <c r="M384"/>
  <c r="J368"/>
  <c r="M368"/>
  <c r="J352"/>
  <c r="I352"/>
  <c r="K352"/>
  <c r="L352"/>
  <c r="M352"/>
  <c r="K336"/>
  <c r="J320"/>
  <c r="I320"/>
  <c r="K320"/>
  <c r="L320"/>
  <c r="M320"/>
  <c r="J550"/>
  <c r="L550"/>
  <c r="M550"/>
  <c r="I550"/>
  <c r="K550"/>
  <c r="M576"/>
  <c r="I576"/>
  <c r="J576"/>
  <c r="K576"/>
  <c r="L576"/>
  <c r="J426"/>
  <c r="K426"/>
  <c r="M426"/>
  <c r="I426"/>
  <c r="L426"/>
  <c r="J394"/>
  <c r="K394"/>
  <c r="M394"/>
  <c r="I394"/>
  <c r="L394"/>
  <c r="J302"/>
  <c r="I302"/>
  <c r="K302"/>
  <c r="L302"/>
  <c r="M302"/>
  <c r="J286"/>
  <c r="I286"/>
  <c r="K286"/>
  <c r="L286"/>
  <c r="M286"/>
  <c r="I495"/>
  <c r="L437"/>
  <c r="M437"/>
  <c r="I437"/>
  <c r="K437"/>
  <c r="J437"/>
  <c r="L421"/>
  <c r="M421"/>
  <c r="I421"/>
  <c r="K421"/>
  <c r="J421"/>
  <c r="L405"/>
  <c r="M405"/>
  <c r="I405"/>
  <c r="K405"/>
  <c r="J405"/>
  <c r="J450"/>
  <c r="I450"/>
  <c r="M450"/>
  <c r="K450"/>
  <c r="L450"/>
  <c r="J348"/>
  <c r="L348"/>
  <c r="M348"/>
  <c r="I348"/>
  <c r="K348"/>
  <c r="J278"/>
  <c r="K278"/>
  <c r="I278"/>
  <c r="L278"/>
  <c r="M278"/>
  <c r="K180"/>
  <c r="I180"/>
  <c r="L180"/>
  <c r="M180"/>
  <c r="J180"/>
  <c r="J332"/>
  <c r="L332"/>
  <c r="M332"/>
  <c r="I332"/>
  <c r="K332"/>
  <c r="J196"/>
  <c r="K196"/>
  <c r="M196"/>
  <c r="I196"/>
  <c r="L196"/>
  <c r="J388"/>
  <c r="L388"/>
  <c r="M388"/>
  <c r="I388"/>
  <c r="K388"/>
  <c r="M370"/>
  <c r="L355"/>
  <c r="K355"/>
  <c r="M355"/>
  <c r="I355"/>
  <c r="J355"/>
  <c r="M273"/>
  <c r="L201"/>
  <c r="M201"/>
  <c r="I201"/>
  <c r="J201"/>
  <c r="K201"/>
  <c r="L197"/>
  <c r="M197"/>
  <c r="I197"/>
  <c r="J197"/>
  <c r="K197"/>
  <c r="L193"/>
  <c r="M193"/>
  <c r="I193"/>
  <c r="J193"/>
  <c r="K193"/>
  <c r="M183"/>
  <c r="M599"/>
  <c r="I599"/>
  <c r="L599"/>
  <c r="J599"/>
  <c r="K599"/>
  <c r="I297"/>
  <c r="J486"/>
  <c r="L486"/>
  <c r="M486"/>
  <c r="K486"/>
  <c r="I486"/>
  <c r="L365"/>
  <c r="M365"/>
  <c r="I365"/>
  <c r="J365"/>
  <c r="K365"/>
  <c r="J292"/>
  <c r="M292"/>
  <c r="I292"/>
  <c r="K292"/>
  <c r="L292"/>
  <c r="J264"/>
  <c r="K264"/>
  <c r="L264"/>
  <c r="I264"/>
  <c r="M264"/>
  <c r="J256"/>
  <c r="K256"/>
  <c r="L256"/>
  <c r="I256"/>
  <c r="M256"/>
  <c r="J248"/>
  <c r="K248"/>
  <c r="I248"/>
  <c r="L248"/>
  <c r="M248"/>
  <c r="J240"/>
  <c r="K240"/>
  <c r="L240"/>
  <c r="I240"/>
  <c r="M240"/>
  <c r="J232"/>
  <c r="K232"/>
  <c r="L232"/>
  <c r="I232"/>
  <c r="M232"/>
  <c r="J224"/>
  <c r="K224"/>
  <c r="I224"/>
  <c r="L224"/>
  <c r="M224"/>
  <c r="J216"/>
  <c r="K216"/>
  <c r="L216"/>
  <c r="I216"/>
  <c r="M216"/>
  <c r="J186"/>
  <c r="K186"/>
  <c r="L186"/>
  <c r="I186"/>
  <c r="M186"/>
  <c r="L389"/>
  <c r="M389"/>
  <c r="I389"/>
  <c r="J389"/>
  <c r="K389"/>
  <c r="J198"/>
  <c r="K198"/>
  <c r="M198"/>
  <c r="I198"/>
  <c r="L198"/>
  <c r="J324"/>
  <c r="L324"/>
  <c r="M324"/>
  <c r="I324"/>
  <c r="K324"/>
  <c r="L557"/>
  <c r="K557"/>
  <c r="M557"/>
  <c r="I557"/>
  <c r="J557"/>
  <c r="J502"/>
  <c r="L502"/>
  <c r="M502"/>
  <c r="I502"/>
  <c r="K502"/>
  <c r="L279"/>
  <c r="M279"/>
  <c r="I279"/>
  <c r="J279"/>
  <c r="K279"/>
  <c r="L207"/>
  <c r="M207"/>
  <c r="I207"/>
  <c r="J207"/>
  <c r="K207"/>
  <c r="L181"/>
  <c r="M181"/>
  <c r="I181"/>
  <c r="J181"/>
  <c r="K181"/>
  <c r="L277"/>
  <c r="M277"/>
  <c r="I277"/>
  <c r="K277"/>
  <c r="J277"/>
  <c r="I403"/>
  <c r="J346"/>
  <c r="K346"/>
  <c r="L346"/>
  <c r="M346"/>
  <c r="I346"/>
  <c r="M177"/>
  <c r="I177"/>
  <c r="J177"/>
  <c r="K177"/>
  <c r="L177"/>
  <c r="M161"/>
  <c r="I161"/>
  <c r="J161"/>
  <c r="K161"/>
  <c r="L161"/>
  <c r="M145"/>
  <c r="I145"/>
  <c r="K145"/>
  <c r="J145"/>
  <c r="L145"/>
  <c r="M129"/>
  <c r="I129"/>
  <c r="J129"/>
  <c r="K129"/>
  <c r="L129"/>
  <c r="M113"/>
  <c r="I113"/>
  <c r="J113"/>
  <c r="K113"/>
  <c r="L113"/>
  <c r="M97"/>
  <c r="I97"/>
  <c r="K97"/>
  <c r="J97"/>
  <c r="L97"/>
  <c r="M69"/>
  <c r="I69"/>
  <c r="K69"/>
  <c r="J69"/>
  <c r="L69"/>
  <c r="J43"/>
  <c r="K43"/>
  <c r="L43"/>
  <c r="K36"/>
  <c r="L36"/>
  <c r="M36"/>
  <c r="I36"/>
  <c r="J36"/>
  <c r="M22"/>
  <c r="I22"/>
  <c r="J22"/>
  <c r="K22"/>
  <c r="L22"/>
  <c r="K12"/>
  <c r="I12"/>
  <c r="L12"/>
  <c r="M12"/>
  <c r="J12"/>
  <c r="L261"/>
  <c r="M261"/>
  <c r="I261"/>
  <c r="J261"/>
  <c r="K261"/>
  <c r="L245"/>
  <c r="M245"/>
  <c r="I245"/>
  <c r="J245"/>
  <c r="K245"/>
  <c r="L229"/>
  <c r="M229"/>
  <c r="I229"/>
  <c r="J229"/>
  <c r="K229"/>
  <c r="L213"/>
  <c r="M213"/>
  <c r="I213"/>
  <c r="J213"/>
  <c r="K213"/>
  <c r="L337"/>
  <c r="J337"/>
  <c r="K337"/>
  <c r="M337"/>
  <c r="I337"/>
  <c r="K385"/>
  <c r="L507"/>
  <c r="J507"/>
  <c r="K507"/>
  <c r="I507"/>
  <c r="M507"/>
  <c r="L377"/>
  <c r="J377"/>
  <c r="K377"/>
  <c r="M377"/>
  <c r="I377"/>
  <c r="L459"/>
  <c r="J459"/>
  <c r="K459"/>
  <c r="M459"/>
  <c r="I459"/>
  <c r="L547"/>
  <c r="J547"/>
  <c r="K547"/>
  <c r="I547"/>
  <c r="M547"/>
  <c r="L293"/>
  <c r="I293"/>
  <c r="J293"/>
  <c r="M293"/>
  <c r="K293"/>
  <c r="L333"/>
  <c r="M333"/>
  <c r="I333"/>
  <c r="J333"/>
  <c r="K333"/>
  <c r="L381"/>
  <c r="M381"/>
  <c r="I381"/>
  <c r="J381"/>
  <c r="K381"/>
  <c r="J335"/>
  <c r="L367"/>
  <c r="I367"/>
  <c r="J367"/>
  <c r="K367"/>
  <c r="M367"/>
  <c r="K444"/>
  <c r="J444"/>
  <c r="L444"/>
  <c r="I444"/>
  <c r="M444"/>
  <c r="K565"/>
  <c r="L565"/>
  <c r="I565"/>
  <c r="J565"/>
  <c r="M565"/>
  <c r="L555"/>
  <c r="J555"/>
  <c r="K555"/>
  <c r="M555"/>
  <c r="I555"/>
  <c r="L561"/>
  <c r="I561"/>
  <c r="J561"/>
  <c r="K561"/>
  <c r="M561"/>
  <c r="K587"/>
  <c r="L587"/>
  <c r="I587"/>
  <c r="J587"/>
  <c r="M587"/>
  <c r="K926"/>
  <c r="L926"/>
  <c r="I926"/>
  <c r="J926"/>
  <c r="M926"/>
  <c r="G56" i="1"/>
  <c r="U56" i="2" s="1"/>
  <c r="L56" i="1"/>
  <c r="W56" i="2" s="1"/>
  <c r="V56"/>
  <c r="G42" i="1"/>
  <c r="U42" i="2" s="1"/>
  <c r="L42" i="1"/>
  <c r="W42" i="2" s="1"/>
  <c r="V42"/>
  <c r="G7" i="1"/>
  <c r="U7" i="2" s="1"/>
  <c r="V7"/>
  <c r="L7" i="1"/>
  <c r="W7" i="2" s="1"/>
  <c r="G54" i="1"/>
  <c r="U54" i="2" s="1"/>
  <c r="L54" i="1"/>
  <c r="W54" i="2" s="1"/>
  <c r="V54"/>
  <c r="M163"/>
  <c r="I163"/>
  <c r="J163"/>
  <c r="K163"/>
  <c r="L163"/>
  <c r="K152"/>
  <c r="M152"/>
  <c r="I152"/>
  <c r="L152"/>
  <c r="J152"/>
  <c r="M131"/>
  <c r="I131"/>
  <c r="J131"/>
  <c r="K131"/>
  <c r="L131"/>
  <c r="K120"/>
  <c r="I120"/>
  <c r="L120"/>
  <c r="M120"/>
  <c r="J120"/>
  <c r="M99"/>
  <c r="I99"/>
  <c r="K99"/>
  <c r="J99"/>
  <c r="L99"/>
  <c r="K88"/>
  <c r="L88"/>
  <c r="M88"/>
  <c r="I88"/>
  <c r="J88"/>
  <c r="K77"/>
  <c r="I77" s="1"/>
  <c r="J77"/>
  <c r="L77"/>
  <c r="M67"/>
  <c r="I67"/>
  <c r="J67"/>
  <c r="K67"/>
  <c r="L67"/>
  <c r="K48"/>
  <c r="L48"/>
  <c r="J48"/>
  <c r="M18"/>
  <c r="I18"/>
  <c r="K18"/>
  <c r="J18"/>
  <c r="L18"/>
  <c r="G80" i="1"/>
  <c r="U80" i="2" s="1"/>
  <c r="L80" i="1"/>
  <c r="W80" i="2" s="1"/>
  <c r="V80"/>
  <c r="G70" i="1"/>
  <c r="U70" i="2" s="1"/>
  <c r="L70" i="1"/>
  <c r="W70" i="2" s="1"/>
  <c r="V70"/>
  <c r="G48" i="1"/>
  <c r="U48" i="2" s="1"/>
  <c r="L48" i="1"/>
  <c r="W48" i="2" s="1"/>
  <c r="V48"/>
  <c r="G3" i="1"/>
  <c r="U3" i="2" s="1"/>
  <c r="V3"/>
  <c r="L3" i="1"/>
  <c r="W3" i="2" s="1"/>
  <c r="L275"/>
  <c r="M275"/>
  <c r="I275"/>
  <c r="J275"/>
  <c r="K275"/>
  <c r="J7"/>
  <c r="G82" i="1"/>
  <c r="U82" i="2" s="1"/>
  <c r="L82" i="1"/>
  <c r="W82" i="2" s="1"/>
  <c r="V82"/>
  <c r="G19" i="1"/>
  <c r="U19" i="2" s="1"/>
  <c r="L19" i="1"/>
  <c r="W19" i="2" s="1"/>
  <c r="V19"/>
  <c r="K178"/>
  <c r="M178"/>
  <c r="L178"/>
  <c r="I178"/>
  <c r="J178"/>
  <c r="M165"/>
  <c r="I165"/>
  <c r="J165"/>
  <c r="K165"/>
  <c r="L165"/>
  <c r="K154"/>
  <c r="M154"/>
  <c r="I154"/>
  <c r="L154"/>
  <c r="J154"/>
  <c r="M141"/>
  <c r="I141"/>
  <c r="J141"/>
  <c r="K141"/>
  <c r="L141"/>
  <c r="M117"/>
  <c r="I117"/>
  <c r="J117"/>
  <c r="K117"/>
  <c r="L117"/>
  <c r="M93"/>
  <c r="I93"/>
  <c r="J93"/>
  <c r="K93"/>
  <c r="L93"/>
  <c r="M73"/>
  <c r="I73"/>
  <c r="J73"/>
  <c r="K73"/>
  <c r="L73"/>
  <c r="M65"/>
  <c r="I65"/>
  <c r="J65"/>
  <c r="K65"/>
  <c r="L65"/>
  <c r="K54"/>
  <c r="I54"/>
  <c r="L54"/>
  <c r="M54"/>
  <c r="J54"/>
  <c r="K44"/>
  <c r="M44"/>
  <c r="L44"/>
  <c r="I44"/>
  <c r="J44"/>
  <c r="J33"/>
  <c r="K33"/>
  <c r="L33"/>
  <c r="I33"/>
  <c r="M33"/>
  <c r="J21"/>
  <c r="K21"/>
  <c r="I21" s="1"/>
  <c r="L21"/>
  <c r="L267"/>
  <c r="M267"/>
  <c r="I267"/>
  <c r="J267"/>
  <c r="K267"/>
  <c r="L251"/>
  <c r="M251"/>
  <c r="I251"/>
  <c r="J251"/>
  <c r="K251"/>
  <c r="L235"/>
  <c r="M235"/>
  <c r="I235"/>
  <c r="J235"/>
  <c r="K235"/>
  <c r="L219"/>
  <c r="M219"/>
  <c r="I219"/>
  <c r="J219"/>
  <c r="K219"/>
  <c r="G23" i="1"/>
  <c r="U23" i="2" s="1"/>
  <c r="L23" i="1"/>
  <c r="W23" i="2" s="1"/>
  <c r="V23"/>
  <c r="G5" i="1"/>
  <c r="U5" i="2" s="1"/>
  <c r="L5" i="1"/>
  <c r="W5" i="2" s="1"/>
  <c r="V5"/>
  <c r="K997"/>
  <c r="L997"/>
  <c r="M997"/>
  <c r="I997"/>
  <c r="J997"/>
  <c r="I989"/>
  <c r="K981"/>
  <c r="L981"/>
  <c r="M981"/>
  <c r="I981"/>
  <c r="J981"/>
  <c r="K973"/>
  <c r="L973"/>
  <c r="M973"/>
  <c r="I973"/>
  <c r="J973"/>
  <c r="K965"/>
  <c r="L965"/>
  <c r="M965"/>
  <c r="I965"/>
  <c r="J965"/>
  <c r="L957"/>
  <c r="K949"/>
  <c r="L949"/>
  <c r="M949"/>
  <c r="I949"/>
  <c r="J949"/>
  <c r="K941"/>
  <c r="L941"/>
  <c r="M941"/>
  <c r="I941"/>
  <c r="J941"/>
  <c r="M921"/>
  <c r="L921"/>
  <c r="M992"/>
  <c r="I992"/>
  <c r="J992"/>
  <c r="K992"/>
  <c r="L992"/>
  <c r="M984"/>
  <c r="I984"/>
  <c r="J984"/>
  <c r="K984"/>
  <c r="L984"/>
  <c r="M976"/>
  <c r="I976"/>
  <c r="J976"/>
  <c r="K976"/>
  <c r="L976"/>
  <c r="M968"/>
  <c r="I968"/>
  <c r="J968"/>
  <c r="K968"/>
  <c r="L968"/>
  <c r="M960"/>
  <c r="I960"/>
  <c r="J960"/>
  <c r="K960"/>
  <c r="L960"/>
  <c r="M952"/>
  <c r="I952"/>
  <c r="J952"/>
  <c r="K952"/>
  <c r="L952"/>
  <c r="M944"/>
  <c r="I944"/>
  <c r="J944"/>
  <c r="K944"/>
  <c r="L944"/>
  <c r="M936"/>
  <c r="I936"/>
  <c r="J936"/>
  <c r="K936"/>
  <c r="L936"/>
  <c r="J897"/>
  <c r="K897"/>
  <c r="L897"/>
  <c r="M897"/>
  <c r="I897"/>
  <c r="J889"/>
  <c r="K889"/>
  <c r="L889"/>
  <c r="M889"/>
  <c r="I889"/>
  <c r="J881"/>
  <c r="K881"/>
  <c r="L881"/>
  <c r="M881"/>
  <c r="I881"/>
  <c r="J873"/>
  <c r="K873"/>
  <c r="L873"/>
  <c r="M873"/>
  <c r="I873"/>
  <c r="J865"/>
  <c r="K865"/>
  <c r="L865"/>
  <c r="M865"/>
  <c r="I865"/>
  <c r="J857"/>
  <c r="K857"/>
  <c r="L857"/>
  <c r="M857"/>
  <c r="I857"/>
  <c r="J849"/>
  <c r="K849"/>
  <c r="L849"/>
  <c r="M849"/>
  <c r="I849"/>
  <c r="J841"/>
  <c r="K841"/>
  <c r="L841"/>
  <c r="M841"/>
  <c r="I841"/>
  <c r="J833"/>
  <c r="K833"/>
  <c r="L833"/>
  <c r="M833"/>
  <c r="I833"/>
  <c r="M917"/>
  <c r="I917"/>
  <c r="J917"/>
  <c r="K917"/>
  <c r="L917"/>
  <c r="K908"/>
  <c r="L908"/>
  <c r="I908"/>
  <c r="J908"/>
  <c r="M908"/>
  <c r="I931"/>
  <c r="J886"/>
  <c r="L870"/>
  <c r="K870"/>
  <c r="L854"/>
  <c r="K854"/>
  <c r="I838"/>
  <c r="M911"/>
  <c r="I911"/>
  <c r="J911"/>
  <c r="L911"/>
  <c r="K911"/>
  <c r="M907"/>
  <c r="I907"/>
  <c r="J907"/>
  <c r="K907"/>
  <c r="L907"/>
  <c r="J903"/>
  <c r="K903"/>
  <c r="L903"/>
  <c r="M903"/>
  <c r="I903"/>
  <c r="J896"/>
  <c r="M880"/>
  <c r="M864"/>
  <c r="J848"/>
  <c r="J832"/>
  <c r="K914"/>
  <c r="L914"/>
  <c r="M914"/>
  <c r="I914"/>
  <c r="J914"/>
  <c r="L816"/>
  <c r="J816"/>
  <c r="K816"/>
  <c r="I816"/>
  <c r="M816"/>
  <c r="L808"/>
  <c r="J808"/>
  <c r="K808"/>
  <c r="I808"/>
  <c r="M808"/>
  <c r="L800"/>
  <c r="J800"/>
  <c r="K800"/>
  <c r="I800"/>
  <c r="M800"/>
  <c r="L792"/>
  <c r="J792"/>
  <c r="K792"/>
  <c r="I792"/>
  <c r="M792"/>
  <c r="L784"/>
  <c r="J784"/>
  <c r="K784"/>
  <c r="I784"/>
  <c r="M784"/>
  <c r="L776"/>
  <c r="J776"/>
  <c r="K776"/>
  <c r="I776"/>
  <c r="M776"/>
  <c r="L768"/>
  <c r="J768"/>
  <c r="K768"/>
  <c r="I768"/>
  <c r="M768"/>
  <c r="L760"/>
  <c r="J760"/>
  <c r="K760"/>
  <c r="I760"/>
  <c r="M760"/>
  <c r="L752"/>
  <c r="J752"/>
  <c r="K752"/>
  <c r="I752"/>
  <c r="M752"/>
  <c r="L744"/>
  <c r="J744"/>
  <c r="K744"/>
  <c r="I744"/>
  <c r="M744"/>
  <c r="L736"/>
  <c r="J736"/>
  <c r="K736"/>
  <c r="I736"/>
  <c r="M736"/>
  <c r="J728"/>
  <c r="K728"/>
  <c r="I728"/>
  <c r="L728"/>
  <c r="M728"/>
  <c r="J720"/>
  <c r="K720"/>
  <c r="I720"/>
  <c r="L720"/>
  <c r="M720"/>
  <c r="J712"/>
  <c r="K712"/>
  <c r="I712"/>
  <c r="L712"/>
  <c r="M712"/>
  <c r="J704"/>
  <c r="K704"/>
  <c r="I704"/>
  <c r="L704"/>
  <c r="M704"/>
  <c r="J696"/>
  <c r="K696"/>
  <c r="I696"/>
  <c r="L696"/>
  <c r="M696"/>
  <c r="J688"/>
  <c r="K688"/>
  <c r="I688"/>
  <c r="L688"/>
  <c r="M688"/>
  <c r="J680"/>
  <c r="K680"/>
  <c r="I680"/>
  <c r="L680"/>
  <c r="M680"/>
  <c r="J672"/>
  <c r="K672"/>
  <c r="I672"/>
  <c r="L672"/>
  <c r="M672"/>
  <c r="J664"/>
  <c r="K664"/>
  <c r="I664"/>
  <c r="L664"/>
  <c r="M664"/>
  <c r="J656"/>
  <c r="K656"/>
  <c r="I656"/>
  <c r="L656"/>
  <c r="M656"/>
  <c r="J648"/>
  <c r="K648"/>
  <c r="I648"/>
  <c r="L648"/>
  <c r="M648"/>
  <c r="J640"/>
  <c r="K640"/>
  <c r="I640"/>
  <c r="L640"/>
  <c r="M640"/>
  <c r="J632"/>
  <c r="K632"/>
  <c r="I632"/>
  <c r="L632"/>
  <c r="M632"/>
  <c r="J624"/>
  <c r="K624"/>
  <c r="I624"/>
  <c r="L624"/>
  <c r="M624"/>
  <c r="J616"/>
  <c r="K616"/>
  <c r="I616"/>
  <c r="L616"/>
  <c r="M616"/>
  <c r="J608"/>
  <c r="K608"/>
  <c r="I608"/>
  <c r="L608"/>
  <c r="M608"/>
  <c r="J819"/>
  <c r="L819"/>
  <c r="M819"/>
  <c r="I819"/>
  <c r="K819"/>
  <c r="J811"/>
  <c r="L811"/>
  <c r="M811"/>
  <c r="I811"/>
  <c r="K811"/>
  <c r="J803"/>
  <c r="L803"/>
  <c r="M803"/>
  <c r="I803"/>
  <c r="K803"/>
  <c r="J795"/>
  <c r="L795"/>
  <c r="M795"/>
  <c r="I795"/>
  <c r="K795"/>
  <c r="J787"/>
  <c r="L787"/>
  <c r="M787"/>
  <c r="I787"/>
  <c r="K787"/>
  <c r="J779"/>
  <c r="L779"/>
  <c r="M779"/>
  <c r="I779"/>
  <c r="K779"/>
  <c r="J771"/>
  <c r="L771"/>
  <c r="M771"/>
  <c r="I771"/>
  <c r="K771"/>
  <c r="J763"/>
  <c r="L763"/>
  <c r="M763"/>
  <c r="I763"/>
  <c r="K763"/>
  <c r="J755"/>
  <c r="L755"/>
  <c r="M755"/>
  <c r="I755"/>
  <c r="K755"/>
  <c r="J747"/>
  <c r="L747"/>
  <c r="M747"/>
  <c r="I747"/>
  <c r="K747"/>
  <c r="J739"/>
  <c r="L739"/>
  <c r="M739"/>
  <c r="I739"/>
  <c r="K739"/>
  <c r="J731"/>
  <c r="L731"/>
  <c r="M731"/>
  <c r="I731"/>
  <c r="K731"/>
  <c r="J822"/>
  <c r="M822"/>
  <c r="K822"/>
  <c r="L822"/>
  <c r="I822"/>
  <c r="K596"/>
  <c r="M596"/>
  <c r="I596"/>
  <c r="J596"/>
  <c r="L596"/>
  <c r="J538"/>
  <c r="I538"/>
  <c r="K538"/>
  <c r="M538"/>
  <c r="L538"/>
  <c r="J506"/>
  <c r="I506"/>
  <c r="K506"/>
  <c r="M506"/>
  <c r="L506"/>
  <c r="K602"/>
  <c r="M602"/>
  <c r="I602"/>
  <c r="L602"/>
  <c r="J602"/>
  <c r="M590"/>
  <c r="I590"/>
  <c r="J590"/>
  <c r="L590"/>
  <c r="K590"/>
  <c r="J560"/>
  <c r="M560"/>
  <c r="I560"/>
  <c r="K560"/>
  <c r="L560"/>
  <c r="J544"/>
  <c r="M544"/>
  <c r="I544"/>
  <c r="K544"/>
  <c r="L544"/>
  <c r="J528"/>
  <c r="M528"/>
  <c r="I528"/>
  <c r="K528"/>
  <c r="L528"/>
  <c r="J512"/>
  <c r="M512"/>
  <c r="I512"/>
  <c r="K512"/>
  <c r="L512"/>
  <c r="J496"/>
  <c r="M496"/>
  <c r="I496"/>
  <c r="K496"/>
  <c r="L496"/>
  <c r="M570"/>
  <c r="I570"/>
  <c r="J570"/>
  <c r="K570"/>
  <c r="L570"/>
  <c r="L549"/>
  <c r="K549"/>
  <c r="M549"/>
  <c r="I549"/>
  <c r="J549"/>
  <c r="J540"/>
  <c r="K540"/>
  <c r="L540"/>
  <c r="M540"/>
  <c r="I540"/>
  <c r="L533"/>
  <c r="K533"/>
  <c r="M533"/>
  <c r="I533"/>
  <c r="J533"/>
  <c r="J524"/>
  <c r="K524"/>
  <c r="L524"/>
  <c r="I524"/>
  <c r="M524"/>
  <c r="L517"/>
  <c r="K517"/>
  <c r="M517"/>
  <c r="I517"/>
  <c r="J517"/>
  <c r="J508"/>
  <c r="K508"/>
  <c r="L508"/>
  <c r="M508"/>
  <c r="I508"/>
  <c r="L501"/>
  <c r="K501"/>
  <c r="M501"/>
  <c r="I501"/>
  <c r="J501"/>
  <c r="J492"/>
  <c r="K492"/>
  <c r="L492"/>
  <c r="I492"/>
  <c r="M492"/>
  <c r="M477"/>
  <c r="J468"/>
  <c r="K468"/>
  <c r="I468"/>
  <c r="L468"/>
  <c r="M468"/>
  <c r="K593"/>
  <c r="L593"/>
  <c r="M593"/>
  <c r="I593"/>
  <c r="J593"/>
  <c r="L465"/>
  <c r="I465"/>
  <c r="M465"/>
  <c r="K465"/>
  <c r="J465"/>
  <c r="M595"/>
  <c r="I595"/>
  <c r="L595"/>
  <c r="J595"/>
  <c r="K595"/>
  <c r="L487"/>
  <c r="M487"/>
  <c r="I487"/>
  <c r="K487"/>
  <c r="J487"/>
  <c r="L471"/>
  <c r="M471"/>
  <c r="I471"/>
  <c r="K471"/>
  <c r="J471"/>
  <c r="K567"/>
  <c r="L567"/>
  <c r="J567"/>
  <c r="M567"/>
  <c r="I567"/>
  <c r="J430"/>
  <c r="K430"/>
  <c r="I430"/>
  <c r="L430"/>
  <c r="M430"/>
  <c r="J398"/>
  <c r="K398"/>
  <c r="I398"/>
  <c r="L398"/>
  <c r="M398"/>
  <c r="J494"/>
  <c r="L494"/>
  <c r="M494"/>
  <c r="I494"/>
  <c r="K494"/>
  <c r="J488"/>
  <c r="M488"/>
  <c r="I488"/>
  <c r="L488"/>
  <c r="K488"/>
  <c r="J420"/>
  <c r="K420"/>
  <c r="I420"/>
  <c r="L420"/>
  <c r="M420"/>
  <c r="L503"/>
  <c r="M503"/>
  <c r="K503"/>
  <c r="L431"/>
  <c r="M431"/>
  <c r="I431"/>
  <c r="J431"/>
  <c r="K431"/>
  <c r="I415"/>
  <c r="L399"/>
  <c r="M399"/>
  <c r="I399"/>
  <c r="J399"/>
  <c r="K399"/>
  <c r="K591"/>
  <c r="L591"/>
  <c r="J591"/>
  <c r="M591"/>
  <c r="I591"/>
  <c r="J434"/>
  <c r="K434"/>
  <c r="M434"/>
  <c r="I434"/>
  <c r="L434"/>
  <c r="J402"/>
  <c r="K402"/>
  <c r="M402"/>
  <c r="I402"/>
  <c r="L402"/>
  <c r="J510"/>
  <c r="L510"/>
  <c r="M510"/>
  <c r="I510"/>
  <c r="K510"/>
  <c r="J470"/>
  <c r="L470"/>
  <c r="I470"/>
  <c r="K470"/>
  <c r="M470"/>
  <c r="J464"/>
  <c r="K464"/>
  <c r="L464"/>
  <c r="J564"/>
  <c r="K564"/>
  <c r="J380"/>
  <c r="L380"/>
  <c r="M380"/>
  <c r="I380"/>
  <c r="K380"/>
  <c r="J314"/>
  <c r="L314"/>
  <c r="M314"/>
  <c r="I314"/>
  <c r="K314"/>
  <c r="J188"/>
  <c r="K188"/>
  <c r="I188"/>
  <c r="M188"/>
  <c r="L188"/>
  <c r="J408"/>
  <c r="K408"/>
  <c r="L408"/>
  <c r="M408"/>
  <c r="I408"/>
  <c r="J200"/>
  <c r="K200"/>
  <c r="M200"/>
  <c r="I200"/>
  <c r="L200"/>
  <c r="J400"/>
  <c r="K400"/>
  <c r="L400"/>
  <c r="M400"/>
  <c r="I400"/>
  <c r="L395"/>
  <c r="M395"/>
  <c r="I395"/>
  <c r="J395"/>
  <c r="K395"/>
  <c r="J312"/>
  <c r="K312"/>
  <c r="L312"/>
  <c r="M312"/>
  <c r="I312"/>
  <c r="M419"/>
  <c r="I419"/>
  <c r="L299"/>
  <c r="M299"/>
  <c r="I299"/>
  <c r="J299"/>
  <c r="K299"/>
  <c r="K187"/>
  <c r="J372"/>
  <c r="L372"/>
  <c r="M372"/>
  <c r="I372"/>
  <c r="K372"/>
  <c r="J308"/>
  <c r="M308"/>
  <c r="I308"/>
  <c r="L308"/>
  <c r="K308"/>
  <c r="J266"/>
  <c r="K266"/>
  <c r="L266"/>
  <c r="I266"/>
  <c r="M266"/>
  <c r="J258"/>
  <c r="K258"/>
  <c r="L258"/>
  <c r="I258"/>
  <c r="M258"/>
  <c r="J250"/>
  <c r="K250"/>
  <c r="I250"/>
  <c r="L250"/>
  <c r="M250"/>
  <c r="J242"/>
  <c r="K242"/>
  <c r="L242"/>
  <c r="I242"/>
  <c r="M242"/>
  <c r="J234"/>
  <c r="K234"/>
  <c r="L234"/>
  <c r="I234"/>
  <c r="M234"/>
  <c r="J226"/>
  <c r="K226"/>
  <c r="L226"/>
  <c r="I226"/>
  <c r="M226"/>
  <c r="J218"/>
  <c r="K218"/>
  <c r="L218"/>
  <c r="I218"/>
  <c r="M218"/>
  <c r="J204"/>
  <c r="K204"/>
  <c r="L204"/>
  <c r="I204"/>
  <c r="M204"/>
  <c r="M580"/>
  <c r="L580"/>
  <c r="J202"/>
  <c r="K202"/>
  <c r="M202"/>
  <c r="I202"/>
  <c r="L202"/>
  <c r="L349"/>
  <c r="M349"/>
  <c r="I349"/>
  <c r="J349"/>
  <c r="K349"/>
  <c r="L519"/>
  <c r="M519"/>
  <c r="K519"/>
  <c r="J452"/>
  <c r="M452"/>
  <c r="I452"/>
  <c r="L435"/>
  <c r="M435"/>
  <c r="I435"/>
  <c r="J435"/>
  <c r="K435"/>
  <c r="J362"/>
  <c r="K362"/>
  <c r="L362"/>
  <c r="M362"/>
  <c r="I362"/>
  <c r="L347"/>
  <c r="K347"/>
  <c r="M347"/>
  <c r="I347"/>
  <c r="J347"/>
  <c r="J304"/>
  <c r="K304"/>
  <c r="L304"/>
  <c r="M304"/>
  <c r="I304"/>
  <c r="I289"/>
  <c r="L455"/>
  <c r="M455"/>
  <c r="J455"/>
  <c r="K455"/>
  <c r="I455"/>
  <c r="J386"/>
  <c r="K386"/>
  <c r="L386"/>
  <c r="M386"/>
  <c r="I386"/>
  <c r="L371"/>
  <c r="I371"/>
  <c r="J371"/>
  <c r="L331"/>
  <c r="K331"/>
  <c r="M331"/>
  <c r="I331"/>
  <c r="J331"/>
  <c r="L315"/>
  <c r="M315"/>
  <c r="I315"/>
  <c r="J315"/>
  <c r="K315"/>
  <c r="J190"/>
  <c r="K190"/>
  <c r="L190"/>
  <c r="M190"/>
  <c r="I190"/>
  <c r="K166"/>
  <c r="M166"/>
  <c r="L166"/>
  <c r="I166"/>
  <c r="J166"/>
  <c r="K150"/>
  <c r="M150"/>
  <c r="L150"/>
  <c r="I150"/>
  <c r="J150"/>
  <c r="K134"/>
  <c r="I134"/>
  <c r="L134"/>
  <c r="M134"/>
  <c r="J134"/>
  <c r="K118"/>
  <c r="M118"/>
  <c r="L118"/>
  <c r="I118"/>
  <c r="J118"/>
  <c r="K102"/>
  <c r="M102"/>
  <c r="I102"/>
  <c r="L102"/>
  <c r="J102"/>
  <c r="K86"/>
  <c r="I86"/>
  <c r="L86"/>
  <c r="M86"/>
  <c r="J86"/>
  <c r="M61"/>
  <c r="I61"/>
  <c r="K61"/>
  <c r="J61"/>
  <c r="L61"/>
  <c r="M53"/>
  <c r="I53"/>
  <c r="J53"/>
  <c r="K53"/>
  <c r="L53"/>
  <c r="J45"/>
  <c r="K38"/>
  <c r="M38"/>
  <c r="I38"/>
  <c r="L38"/>
  <c r="J38"/>
  <c r="L257"/>
  <c r="K257"/>
  <c r="L241"/>
  <c r="M241"/>
  <c r="I241"/>
  <c r="J241"/>
  <c r="K241"/>
  <c r="I225"/>
  <c r="J225"/>
  <c r="L185"/>
  <c r="M185"/>
  <c r="I185"/>
  <c r="J185"/>
  <c r="K185"/>
  <c r="L361"/>
  <c r="J361"/>
  <c r="I361"/>
  <c r="L321"/>
  <c r="J321"/>
  <c r="K321"/>
  <c r="M321"/>
  <c r="I321"/>
  <c r="K329"/>
  <c r="L345"/>
  <c r="J345"/>
  <c r="K345"/>
  <c r="M345"/>
  <c r="I345"/>
  <c r="L451"/>
  <c r="J451"/>
  <c r="I451"/>
  <c r="K451"/>
  <c r="M451"/>
  <c r="L515"/>
  <c r="J515"/>
  <c r="K515"/>
  <c r="I515"/>
  <c r="M515"/>
  <c r="L285"/>
  <c r="I285"/>
  <c r="J285"/>
  <c r="K285"/>
  <c r="M285"/>
  <c r="L325"/>
  <c r="M325"/>
  <c r="I325"/>
  <c r="J325"/>
  <c r="K325"/>
  <c r="L373"/>
  <c r="M373"/>
  <c r="I373"/>
  <c r="J373"/>
  <c r="K373"/>
  <c r="L327"/>
  <c r="K327"/>
  <c r="M327"/>
  <c r="L359"/>
  <c r="I359"/>
  <c r="J359"/>
  <c r="K359"/>
  <c r="M359"/>
  <c r="K442"/>
  <c r="J442"/>
  <c r="L442"/>
  <c r="I442"/>
  <c r="M442"/>
  <c r="L531"/>
  <c r="J531"/>
  <c r="K531"/>
  <c r="I531"/>
  <c r="M531"/>
  <c r="M483"/>
  <c r="L489"/>
  <c r="I489"/>
  <c r="J489"/>
  <c r="K489"/>
  <c r="M489"/>
  <c r="K579"/>
  <c r="L579"/>
  <c r="I579"/>
  <c r="J579"/>
  <c r="M579"/>
  <c r="K918"/>
  <c r="L918"/>
  <c r="I918"/>
  <c r="J918"/>
  <c r="M918"/>
  <c r="M179"/>
  <c r="I179"/>
  <c r="K179"/>
  <c r="J179"/>
  <c r="L179"/>
  <c r="M155"/>
  <c r="I155"/>
  <c r="K155"/>
  <c r="J155"/>
  <c r="L155"/>
  <c r="K144"/>
  <c r="M144"/>
  <c r="I144"/>
  <c r="L144"/>
  <c r="J144"/>
  <c r="M123"/>
  <c r="I123"/>
  <c r="K123"/>
  <c r="J123"/>
  <c r="L123"/>
  <c r="K112"/>
  <c r="L112"/>
  <c r="M112"/>
  <c r="I112"/>
  <c r="J112"/>
  <c r="M91"/>
  <c r="I91"/>
  <c r="K91"/>
  <c r="J91"/>
  <c r="L91"/>
  <c r="K82"/>
  <c r="L82"/>
  <c r="I82" s="1"/>
  <c r="J82"/>
  <c r="K72"/>
  <c r="M72"/>
  <c r="I72"/>
  <c r="L72"/>
  <c r="J72"/>
  <c r="M59"/>
  <c r="I59"/>
  <c r="K59"/>
  <c r="J59"/>
  <c r="L59"/>
  <c r="J25"/>
  <c r="K25"/>
  <c r="L25"/>
  <c r="I25"/>
  <c r="M25"/>
  <c r="M4"/>
  <c r="I4"/>
  <c r="J4"/>
  <c r="K4"/>
  <c r="L4"/>
  <c r="I203"/>
  <c r="M35"/>
  <c r="I35"/>
  <c r="L3"/>
  <c r="J272"/>
  <c r="K272"/>
  <c r="L272"/>
  <c r="M272"/>
  <c r="I272"/>
  <c r="K170"/>
  <c r="M170"/>
  <c r="L170"/>
  <c r="I170"/>
  <c r="J170"/>
  <c r="M157"/>
  <c r="I157"/>
  <c r="J157"/>
  <c r="K157"/>
  <c r="L157"/>
  <c r="K146"/>
  <c r="M146"/>
  <c r="I146"/>
  <c r="L146"/>
  <c r="J146"/>
  <c r="M133"/>
  <c r="I133"/>
  <c r="K133"/>
  <c r="J133"/>
  <c r="L133"/>
  <c r="K122"/>
  <c r="M122"/>
  <c r="L122"/>
  <c r="I122"/>
  <c r="J122"/>
  <c r="M109"/>
  <c r="I109"/>
  <c r="J109"/>
  <c r="K109"/>
  <c r="L109"/>
  <c r="K98"/>
  <c r="M98"/>
  <c r="I98"/>
  <c r="L98"/>
  <c r="J98"/>
  <c r="M85"/>
  <c r="I85"/>
  <c r="K85"/>
  <c r="J85"/>
  <c r="L85"/>
  <c r="M57"/>
  <c r="I57"/>
  <c r="J57"/>
  <c r="K57"/>
  <c r="L57"/>
  <c r="J46"/>
  <c r="K37"/>
  <c r="J37"/>
  <c r="L37"/>
  <c r="L263"/>
  <c r="M263"/>
  <c r="I263"/>
  <c r="J263"/>
  <c r="K263"/>
  <c r="L247"/>
  <c r="M247"/>
  <c r="I247"/>
  <c r="J247"/>
  <c r="K247"/>
  <c r="L231"/>
  <c r="M231"/>
  <c r="I231"/>
  <c r="J231"/>
  <c r="K231"/>
  <c r="I215"/>
  <c r="J215"/>
  <c r="G58" i="1"/>
  <c r="U58" i="2" s="1"/>
  <c r="L58" i="1"/>
  <c r="W58" i="2" s="1"/>
  <c r="V58"/>
  <c r="G72" i="1"/>
  <c r="U72" i="2" s="1"/>
  <c r="L72" i="1"/>
  <c r="W72" i="2" s="1"/>
  <c r="V72"/>
  <c r="M986"/>
  <c r="I986"/>
  <c r="J986"/>
  <c r="K986"/>
  <c r="L986"/>
  <c r="M978"/>
  <c r="I978"/>
  <c r="J978"/>
  <c r="K978"/>
  <c r="L978"/>
  <c r="M970"/>
  <c r="I970"/>
  <c r="J970"/>
  <c r="K970"/>
  <c r="L970"/>
  <c r="M962"/>
  <c r="I962"/>
  <c r="J962"/>
  <c r="K962"/>
  <c r="L962"/>
  <c r="M954"/>
  <c r="I954"/>
  <c r="J954"/>
  <c r="K954"/>
  <c r="L954"/>
  <c r="M946"/>
  <c r="I946"/>
  <c r="J946"/>
  <c r="K946"/>
  <c r="L946"/>
  <c r="M938"/>
  <c r="I938"/>
  <c r="J938"/>
  <c r="K938"/>
  <c r="L938"/>
  <c r="J899"/>
  <c r="K899"/>
  <c r="L899"/>
  <c r="M899"/>
  <c r="I899"/>
  <c r="J891"/>
  <c r="K891"/>
  <c r="L891"/>
  <c r="M891"/>
  <c r="I891"/>
  <c r="J883"/>
  <c r="K883"/>
  <c r="L883"/>
  <c r="M883"/>
  <c r="I883"/>
  <c r="J875"/>
  <c r="K875"/>
  <c r="L875"/>
  <c r="M875"/>
  <c r="I875"/>
  <c r="J867"/>
  <c r="K867"/>
  <c r="L867"/>
  <c r="M867"/>
  <c r="I867"/>
  <c r="J859"/>
  <c r="K859"/>
  <c r="L859"/>
  <c r="M859"/>
  <c r="I859"/>
  <c r="J851"/>
  <c r="K851"/>
  <c r="L851"/>
  <c r="M851"/>
  <c r="I851"/>
  <c r="J843"/>
  <c r="K843"/>
  <c r="L843"/>
  <c r="M843"/>
  <c r="I843"/>
  <c r="J835"/>
  <c r="K835"/>
  <c r="L835"/>
  <c r="M835"/>
  <c r="I835"/>
  <c r="J827"/>
  <c r="K827"/>
  <c r="L827"/>
  <c r="M827"/>
  <c r="I827"/>
  <c r="K920"/>
  <c r="L920"/>
  <c r="J920"/>
  <c r="M920"/>
  <c r="I920"/>
  <c r="M909"/>
  <c r="I909"/>
  <c r="J909"/>
  <c r="K909"/>
  <c r="L909"/>
  <c r="L898"/>
  <c r="M898"/>
  <c r="I898"/>
  <c r="J898"/>
  <c r="K898"/>
  <c r="L882"/>
  <c r="M882"/>
  <c r="I882"/>
  <c r="J882"/>
  <c r="K882"/>
  <c r="L866"/>
  <c r="M866"/>
  <c r="I866"/>
  <c r="J866"/>
  <c r="K866"/>
  <c r="L850"/>
  <c r="M850"/>
  <c r="I850"/>
  <c r="J850"/>
  <c r="K850"/>
  <c r="L834"/>
  <c r="M834"/>
  <c r="I834"/>
  <c r="J834"/>
  <c r="K834"/>
  <c r="M919"/>
  <c r="L919"/>
  <c r="K919"/>
  <c r="I892"/>
  <c r="M876"/>
  <c r="I876"/>
  <c r="L860"/>
  <c r="K860"/>
  <c r="I844"/>
  <c r="J844"/>
  <c r="I828"/>
  <c r="K922"/>
  <c r="L922"/>
  <c r="M922"/>
  <c r="I922"/>
  <c r="J922"/>
  <c r="L818"/>
  <c r="J818"/>
  <c r="K818"/>
  <c r="I818"/>
  <c r="M818"/>
  <c r="L810"/>
  <c r="J810"/>
  <c r="K810"/>
  <c r="I810"/>
  <c r="M810"/>
  <c r="L802"/>
  <c r="J802"/>
  <c r="K802"/>
  <c r="I802"/>
  <c r="M802"/>
  <c r="L794"/>
  <c r="J794"/>
  <c r="K794"/>
  <c r="I794"/>
  <c r="M794"/>
  <c r="L786"/>
  <c r="J786"/>
  <c r="K786"/>
  <c r="I786"/>
  <c r="M786"/>
  <c r="L778"/>
  <c r="J778"/>
  <c r="K778"/>
  <c r="I778"/>
  <c r="M778"/>
  <c r="L770"/>
  <c r="J770"/>
  <c r="K770"/>
  <c r="I770"/>
  <c r="M770"/>
  <c r="L762"/>
  <c r="J762"/>
  <c r="K762"/>
  <c r="I762"/>
  <c r="M762"/>
  <c r="L754"/>
  <c r="J754"/>
  <c r="K754"/>
  <c r="I754"/>
  <c r="M754"/>
  <c r="L746"/>
  <c r="J746"/>
  <c r="K746"/>
  <c r="I746"/>
  <c r="M746"/>
  <c r="L738"/>
  <c r="J738"/>
  <c r="K738"/>
  <c r="I738"/>
  <c r="M738"/>
  <c r="J730"/>
  <c r="K730"/>
  <c r="I730"/>
  <c r="L730"/>
  <c r="M730"/>
  <c r="J722"/>
  <c r="K722"/>
  <c r="I722"/>
  <c r="L722"/>
  <c r="M722"/>
  <c r="J714"/>
  <c r="K714"/>
  <c r="I714"/>
  <c r="L714"/>
  <c r="M714"/>
  <c r="J706"/>
  <c r="K706"/>
  <c r="I706"/>
  <c r="L706"/>
  <c r="M706"/>
  <c r="J698"/>
  <c r="K698"/>
  <c r="I698"/>
  <c r="L698"/>
  <c r="M698"/>
  <c r="J690"/>
  <c r="K690"/>
  <c r="I690"/>
  <c r="L690"/>
  <c r="M690"/>
  <c r="J682"/>
  <c r="K682"/>
  <c r="I682"/>
  <c r="L682"/>
  <c r="M682"/>
  <c r="J674"/>
  <c r="K674"/>
  <c r="I674"/>
  <c r="L674"/>
  <c r="M674"/>
  <c r="J666"/>
  <c r="K666"/>
  <c r="I666"/>
  <c r="L666"/>
  <c r="M666"/>
  <c r="J658"/>
  <c r="K658"/>
  <c r="I658"/>
  <c r="L658"/>
  <c r="M658"/>
  <c r="J650"/>
  <c r="K650"/>
  <c r="I650"/>
  <c r="L650"/>
  <c r="M650"/>
  <c r="J642"/>
  <c r="K642"/>
  <c r="I642"/>
  <c r="L642"/>
  <c r="M642"/>
  <c r="J634"/>
  <c r="K634"/>
  <c r="I634"/>
  <c r="L634"/>
  <c r="M634"/>
  <c r="J626"/>
  <c r="K626"/>
  <c r="I626"/>
  <c r="L626"/>
  <c r="M626"/>
  <c r="J618"/>
  <c r="K618"/>
  <c r="I618"/>
  <c r="L618"/>
  <c r="M618"/>
  <c r="J610"/>
  <c r="K610"/>
  <c r="I610"/>
  <c r="L610"/>
  <c r="M610"/>
  <c r="I823"/>
  <c r="J817"/>
  <c r="I817"/>
  <c r="K817"/>
  <c r="I809"/>
  <c r="L801"/>
  <c r="M801"/>
  <c r="L793"/>
  <c r="J785"/>
  <c r="I785"/>
  <c r="K785"/>
  <c r="I777"/>
  <c r="L769"/>
  <c r="M769"/>
  <c r="L761"/>
  <c r="J753"/>
  <c r="I753"/>
  <c r="K753"/>
  <c r="I745"/>
  <c r="L737"/>
  <c r="M737"/>
  <c r="L729"/>
  <c r="M729"/>
  <c r="J729"/>
  <c r="L725"/>
  <c r="M725"/>
  <c r="I725"/>
  <c r="K725"/>
  <c r="J725"/>
  <c r="L721"/>
  <c r="M721"/>
  <c r="I721"/>
  <c r="K721"/>
  <c r="J721"/>
  <c r="I717"/>
  <c r="L713"/>
  <c r="M713"/>
  <c r="I713"/>
  <c r="K713"/>
  <c r="J713"/>
  <c r="L709"/>
  <c r="M709"/>
  <c r="I709"/>
  <c r="K709"/>
  <c r="J709"/>
  <c r="I705"/>
  <c r="K705"/>
  <c r="L701"/>
  <c r="M701"/>
  <c r="I701"/>
  <c r="K701"/>
  <c r="J701"/>
  <c r="M697"/>
  <c r="L693"/>
  <c r="M693"/>
  <c r="I693"/>
  <c r="K693"/>
  <c r="J693"/>
  <c r="L689"/>
  <c r="M689"/>
  <c r="I689"/>
  <c r="K689"/>
  <c r="J689"/>
  <c r="M685"/>
  <c r="I685"/>
  <c r="L681"/>
  <c r="M681"/>
  <c r="I681"/>
  <c r="K681"/>
  <c r="J681"/>
  <c r="L677"/>
  <c r="M677"/>
  <c r="I677"/>
  <c r="K677"/>
  <c r="J677"/>
  <c r="K673"/>
  <c r="L669"/>
  <c r="M669"/>
  <c r="I669"/>
  <c r="K669"/>
  <c r="J669"/>
  <c r="L665"/>
  <c r="M665"/>
  <c r="J665"/>
  <c r="L661"/>
  <c r="M661"/>
  <c r="I661"/>
  <c r="K661"/>
  <c r="J661"/>
  <c r="L657"/>
  <c r="M657"/>
  <c r="I657"/>
  <c r="K657"/>
  <c r="J657"/>
  <c r="I653"/>
  <c r="L649"/>
  <c r="M649"/>
  <c r="I649"/>
  <c r="K649"/>
  <c r="J649"/>
  <c r="L645"/>
  <c r="M645"/>
  <c r="I645"/>
  <c r="K645"/>
  <c r="J645"/>
  <c r="I641"/>
  <c r="K641"/>
  <c r="L637"/>
  <c r="M637"/>
  <c r="I637"/>
  <c r="K637"/>
  <c r="J637"/>
  <c r="M633"/>
  <c r="L629"/>
  <c r="M629"/>
  <c r="I629"/>
  <c r="K629"/>
  <c r="J629"/>
  <c r="L625"/>
  <c r="M625"/>
  <c r="I625"/>
  <c r="K625"/>
  <c r="J625"/>
  <c r="M621"/>
  <c r="I621"/>
  <c r="L617"/>
  <c r="M617"/>
  <c r="I617"/>
  <c r="K617"/>
  <c r="J617"/>
  <c r="L613"/>
  <c r="M613"/>
  <c r="I613"/>
  <c r="K613"/>
  <c r="J613"/>
  <c r="K609"/>
  <c r="L605"/>
  <c r="M605"/>
  <c r="I605"/>
  <c r="J605"/>
  <c r="K605"/>
  <c r="K600"/>
  <c r="M600"/>
  <c r="I600"/>
  <c r="J600"/>
  <c r="L600"/>
  <c r="J546"/>
  <c r="I546"/>
  <c r="K546"/>
  <c r="M546"/>
  <c r="L546"/>
  <c r="J514"/>
  <c r="I514"/>
  <c r="K514"/>
  <c r="M514"/>
  <c r="L514"/>
  <c r="J490"/>
  <c r="I490"/>
  <c r="K490"/>
  <c r="L490"/>
  <c r="M490"/>
  <c r="J474"/>
  <c r="I474"/>
  <c r="K474"/>
  <c r="L474"/>
  <c r="M474"/>
  <c r="M597"/>
  <c r="I597"/>
  <c r="L597"/>
  <c r="K597"/>
  <c r="J597"/>
  <c r="J566"/>
  <c r="L566"/>
  <c r="L545"/>
  <c r="I545"/>
  <c r="J545"/>
  <c r="K545"/>
  <c r="M545"/>
  <c r="L529"/>
  <c r="I529"/>
  <c r="J529"/>
  <c r="M529"/>
  <c r="K529"/>
  <c r="L513"/>
  <c r="I513"/>
  <c r="J513"/>
  <c r="K513"/>
  <c r="M513"/>
  <c r="L497"/>
  <c r="I497"/>
  <c r="J497"/>
  <c r="M497"/>
  <c r="K497"/>
  <c r="I594"/>
  <c r="J594"/>
  <c r="J562"/>
  <c r="M447"/>
  <c r="I447"/>
  <c r="J447"/>
  <c r="K447"/>
  <c r="L447"/>
  <c r="K569"/>
  <c r="L569"/>
  <c r="M569"/>
  <c r="I569"/>
  <c r="J569"/>
  <c r="J456"/>
  <c r="M456"/>
  <c r="I456"/>
  <c r="K456"/>
  <c r="L456"/>
  <c r="M568"/>
  <c r="I568"/>
  <c r="J568"/>
  <c r="K568"/>
  <c r="L568"/>
  <c r="J438"/>
  <c r="K438"/>
  <c r="I438"/>
  <c r="L438"/>
  <c r="M438"/>
  <c r="J406"/>
  <c r="K406"/>
  <c r="I406"/>
  <c r="L406"/>
  <c r="M406"/>
  <c r="L511"/>
  <c r="M511"/>
  <c r="I511"/>
  <c r="J511"/>
  <c r="K511"/>
  <c r="L461"/>
  <c r="K461"/>
  <c r="J461"/>
  <c r="M461"/>
  <c r="I461"/>
  <c r="L433"/>
  <c r="J433"/>
  <c r="K433"/>
  <c r="L417"/>
  <c r="M417"/>
  <c r="I417"/>
  <c r="J417"/>
  <c r="K417"/>
  <c r="I401"/>
  <c r="I572"/>
  <c r="J428"/>
  <c r="K428"/>
  <c r="I428"/>
  <c r="L428"/>
  <c r="M428"/>
  <c r="J396"/>
  <c r="K396"/>
  <c r="I396"/>
  <c r="L396"/>
  <c r="M396"/>
  <c r="J376"/>
  <c r="I376"/>
  <c r="K376"/>
  <c r="L376"/>
  <c r="M376"/>
  <c r="J360"/>
  <c r="I360"/>
  <c r="K360"/>
  <c r="L360"/>
  <c r="M360"/>
  <c r="J344"/>
  <c r="I344"/>
  <c r="K344"/>
  <c r="L344"/>
  <c r="M344"/>
  <c r="K328"/>
  <c r="L328"/>
  <c r="K556"/>
  <c r="L556"/>
  <c r="J518"/>
  <c r="L518"/>
  <c r="M518"/>
  <c r="I518"/>
  <c r="K518"/>
  <c r="M592"/>
  <c r="L592"/>
  <c r="L559"/>
  <c r="M559"/>
  <c r="I559"/>
  <c r="J559"/>
  <c r="K559"/>
  <c r="J410"/>
  <c r="K410"/>
  <c r="M410"/>
  <c r="I410"/>
  <c r="L410"/>
  <c r="J310"/>
  <c r="I310"/>
  <c r="K310"/>
  <c r="L310"/>
  <c r="M310"/>
  <c r="J294"/>
  <c r="I294"/>
  <c r="K294"/>
  <c r="L294"/>
  <c r="M294"/>
  <c r="L527"/>
  <c r="M527"/>
  <c r="I527"/>
  <c r="J527"/>
  <c r="K527"/>
  <c r="J484"/>
  <c r="K484"/>
  <c r="L484"/>
  <c r="I484"/>
  <c r="M484"/>
  <c r="L479"/>
  <c r="M479"/>
  <c r="I479"/>
  <c r="J479"/>
  <c r="K479"/>
  <c r="L457"/>
  <c r="I457"/>
  <c r="K457"/>
  <c r="M457"/>
  <c r="J457"/>
  <c r="L429"/>
  <c r="M429"/>
  <c r="I429"/>
  <c r="K429"/>
  <c r="J429"/>
  <c r="L413"/>
  <c r="M413"/>
  <c r="I413"/>
  <c r="K413"/>
  <c r="J413"/>
  <c r="L397"/>
  <c r="M397"/>
  <c r="I397"/>
  <c r="K397"/>
  <c r="J397"/>
  <c r="J392"/>
  <c r="K392"/>
  <c r="L392"/>
  <c r="M392"/>
  <c r="I392"/>
  <c r="J206"/>
  <c r="K206"/>
  <c r="I206"/>
  <c r="M206"/>
  <c r="L206"/>
  <c r="J416"/>
  <c r="K416"/>
  <c r="L416"/>
  <c r="M416"/>
  <c r="I416"/>
  <c r="J210"/>
  <c r="K210"/>
  <c r="M210"/>
  <c r="I210"/>
  <c r="L210"/>
  <c r="J184"/>
  <c r="K184"/>
  <c r="M184"/>
  <c r="I184"/>
  <c r="L184"/>
  <c r="J298"/>
  <c r="L298"/>
  <c r="M298"/>
  <c r="I298"/>
  <c r="K298"/>
  <c r="M534"/>
  <c r="L387"/>
  <c r="K387"/>
  <c r="M387"/>
  <c r="I387"/>
  <c r="J387"/>
  <c r="J338"/>
  <c r="K338"/>
  <c r="L338"/>
  <c r="M338"/>
  <c r="I338"/>
  <c r="L323"/>
  <c r="K323"/>
  <c r="M323"/>
  <c r="I323"/>
  <c r="J323"/>
  <c r="L307"/>
  <c r="M307"/>
  <c r="I307"/>
  <c r="J307"/>
  <c r="K307"/>
  <c r="L291"/>
  <c r="M291"/>
  <c r="I291"/>
  <c r="J291"/>
  <c r="K291"/>
  <c r="L281"/>
  <c r="M281"/>
  <c r="I281"/>
  <c r="K281"/>
  <c r="J281"/>
  <c r="M209"/>
  <c r="I209"/>
  <c r="L199"/>
  <c r="M199"/>
  <c r="I199"/>
  <c r="K199"/>
  <c r="J199"/>
  <c r="M195"/>
  <c r="L191"/>
  <c r="M191"/>
  <c r="I191"/>
  <c r="K191"/>
  <c r="J191"/>
  <c r="J296"/>
  <c r="K296"/>
  <c r="L296"/>
  <c r="I296"/>
  <c r="M296"/>
  <c r="J424"/>
  <c r="K424"/>
  <c r="L424"/>
  <c r="M424"/>
  <c r="I424"/>
  <c r="L309"/>
  <c r="I309"/>
  <c r="J309"/>
  <c r="M309"/>
  <c r="K309"/>
  <c r="J268"/>
  <c r="K268"/>
  <c r="L268"/>
  <c r="I268"/>
  <c r="M268"/>
  <c r="J260"/>
  <c r="K260"/>
  <c r="L260"/>
  <c r="I260"/>
  <c r="M260"/>
  <c r="J252"/>
  <c r="K252"/>
  <c r="L252"/>
  <c r="I252"/>
  <c r="M252"/>
  <c r="J244"/>
  <c r="K244"/>
  <c r="I244"/>
  <c r="L244"/>
  <c r="M244"/>
  <c r="J236"/>
  <c r="K236"/>
  <c r="L236"/>
  <c r="I236"/>
  <c r="M236"/>
  <c r="J228"/>
  <c r="K228"/>
  <c r="L228"/>
  <c r="I228"/>
  <c r="M228"/>
  <c r="J220"/>
  <c r="K220"/>
  <c r="L220"/>
  <c r="I220"/>
  <c r="M220"/>
  <c r="J212"/>
  <c r="K212"/>
  <c r="L212"/>
  <c r="I212"/>
  <c r="M212"/>
  <c r="J604"/>
  <c r="K604"/>
  <c r="L604"/>
  <c r="M604"/>
  <c r="I604"/>
  <c r="J282"/>
  <c r="K282"/>
  <c r="M282"/>
  <c r="I282"/>
  <c r="L282"/>
  <c r="J356"/>
  <c r="L356"/>
  <c r="M356"/>
  <c r="I356"/>
  <c r="K356"/>
  <c r="L427"/>
  <c r="M427"/>
  <c r="I427"/>
  <c r="J427"/>
  <c r="K427"/>
  <c r="L271"/>
  <c r="M271"/>
  <c r="I271"/>
  <c r="J271"/>
  <c r="K271"/>
  <c r="J189"/>
  <c r="L449"/>
  <c r="I449"/>
  <c r="M449"/>
  <c r="L283"/>
  <c r="M283"/>
  <c r="I283"/>
  <c r="J283"/>
  <c r="K283"/>
  <c r="L269"/>
  <c r="M269"/>
  <c r="I269"/>
  <c r="K269"/>
  <c r="J269"/>
  <c r="L290"/>
  <c r="M290"/>
  <c r="M169"/>
  <c r="I169"/>
  <c r="J169"/>
  <c r="K169"/>
  <c r="L169"/>
  <c r="M153"/>
  <c r="I153"/>
  <c r="K153"/>
  <c r="J153"/>
  <c r="L153"/>
  <c r="M137"/>
  <c r="I137"/>
  <c r="K137"/>
  <c r="J137"/>
  <c r="L137"/>
  <c r="M121"/>
  <c r="I121"/>
  <c r="J121"/>
  <c r="K121"/>
  <c r="L121"/>
  <c r="M105"/>
  <c r="I105"/>
  <c r="J105"/>
  <c r="K105"/>
  <c r="L105"/>
  <c r="M89"/>
  <c r="I89"/>
  <c r="J89"/>
  <c r="K89"/>
  <c r="L89"/>
  <c r="K74"/>
  <c r="M74"/>
  <c r="I74"/>
  <c r="L74"/>
  <c r="J74"/>
  <c r="K40"/>
  <c r="M40"/>
  <c r="L40"/>
  <c r="I40"/>
  <c r="J40"/>
  <c r="M30"/>
  <c r="I30"/>
  <c r="K30"/>
  <c r="J30"/>
  <c r="L30"/>
  <c r="M6"/>
  <c r="I6"/>
  <c r="J6"/>
  <c r="K6"/>
  <c r="L6"/>
  <c r="I253"/>
  <c r="J253"/>
  <c r="L237"/>
  <c r="M237"/>
  <c r="I237"/>
  <c r="J237"/>
  <c r="K237"/>
  <c r="I221"/>
  <c r="L19"/>
  <c r="M19"/>
  <c r="I19"/>
  <c r="J19"/>
  <c r="K19"/>
  <c r="L353"/>
  <c r="J353"/>
  <c r="K353"/>
  <c r="M353"/>
  <c r="I353"/>
  <c r="L539"/>
  <c r="J539"/>
  <c r="K539"/>
  <c r="I539"/>
  <c r="M539"/>
  <c r="L311"/>
  <c r="J311"/>
  <c r="K311"/>
  <c r="I311"/>
  <c r="M311"/>
  <c r="L303"/>
  <c r="J303"/>
  <c r="K303"/>
  <c r="I303"/>
  <c r="M303"/>
  <c r="M445"/>
  <c r="I445"/>
  <c r="J445"/>
  <c r="K445"/>
  <c r="L445"/>
  <c r="L491"/>
  <c r="J491"/>
  <c r="K491"/>
  <c r="I491"/>
  <c r="M491"/>
  <c r="K589"/>
  <c r="L589"/>
  <c r="I589"/>
  <c r="J589"/>
  <c r="M589"/>
  <c r="L317"/>
  <c r="M317"/>
  <c r="I317"/>
  <c r="J317"/>
  <c r="K317"/>
  <c r="L357"/>
  <c r="M357"/>
  <c r="I357"/>
  <c r="J357"/>
  <c r="K357"/>
  <c r="L319"/>
  <c r="I319"/>
  <c r="J319"/>
  <c r="K319"/>
  <c r="M319"/>
  <c r="L351"/>
  <c r="I351"/>
  <c r="J351"/>
  <c r="K351"/>
  <c r="M351"/>
  <c r="L383"/>
  <c r="I383"/>
  <c r="J383"/>
  <c r="K383"/>
  <c r="M383"/>
  <c r="L499"/>
  <c r="J499"/>
  <c r="K499"/>
  <c r="I499"/>
  <c r="M499"/>
  <c r="L467"/>
  <c r="J467"/>
  <c r="M467"/>
  <c r="I467"/>
  <c r="K467"/>
  <c r="L481"/>
  <c r="I481"/>
  <c r="J481"/>
  <c r="M481"/>
  <c r="K481"/>
  <c r="K571"/>
  <c r="L571"/>
  <c r="I571"/>
  <c r="J571"/>
  <c r="M571"/>
  <c r="K910"/>
  <c r="L910"/>
  <c r="I910"/>
  <c r="J910"/>
  <c r="M910"/>
  <c r="G60" i="1"/>
  <c r="U60" i="2" s="1"/>
  <c r="L60" i="1"/>
  <c r="W60" i="2" s="1"/>
  <c r="V60"/>
  <c r="G31" i="1"/>
  <c r="U31" i="2" s="1"/>
  <c r="V31"/>
  <c r="L31" i="1"/>
  <c r="W31" i="2" s="1"/>
  <c r="G20" i="1"/>
  <c r="U20" i="2" s="1"/>
  <c r="L20" i="1"/>
  <c r="W20" i="2" s="1"/>
  <c r="V20"/>
  <c r="G2" i="1"/>
  <c r="U2" i="2" s="1"/>
  <c r="V2"/>
  <c r="L2" i="1"/>
  <c r="W2" i="2" s="1"/>
  <c r="J23"/>
  <c r="K23"/>
  <c r="G64" i="1"/>
  <c r="U64" i="2" s="1"/>
  <c r="L64" i="1"/>
  <c r="W64" i="2" s="1"/>
  <c r="V64"/>
  <c r="G46" i="1"/>
  <c r="U46" i="2" s="1"/>
  <c r="L46" i="1"/>
  <c r="W46" i="2" s="1"/>
  <c r="V46"/>
  <c r="K168"/>
  <c r="I168"/>
  <c r="L168"/>
  <c r="M168"/>
  <c r="J168"/>
  <c r="M147"/>
  <c r="I147"/>
  <c r="K147"/>
  <c r="J147"/>
  <c r="L147"/>
  <c r="K136"/>
  <c r="M136"/>
  <c r="L136"/>
  <c r="I136"/>
  <c r="J136"/>
  <c r="M115"/>
  <c r="I115"/>
  <c r="K115"/>
  <c r="J115"/>
  <c r="L115"/>
  <c r="K104"/>
  <c r="I104"/>
  <c r="L104"/>
  <c r="M104"/>
  <c r="J104"/>
  <c r="M83"/>
  <c r="I83"/>
  <c r="K83"/>
  <c r="J83"/>
  <c r="L83"/>
  <c r="K64"/>
  <c r="I64"/>
  <c r="L64"/>
  <c r="M64"/>
  <c r="J64"/>
  <c r="M51"/>
  <c r="I51"/>
  <c r="K51"/>
  <c r="J51"/>
  <c r="L51"/>
  <c r="M14"/>
  <c r="I14"/>
  <c r="J14"/>
  <c r="K14"/>
  <c r="L14"/>
  <c r="G74" i="1"/>
  <c r="U74" i="2" s="1"/>
  <c r="L74" i="1"/>
  <c r="W74" i="2" s="1"/>
  <c r="V74"/>
  <c r="G66" i="1"/>
  <c r="U66" i="2" s="1"/>
  <c r="L66" i="1"/>
  <c r="W66" i="2" s="1"/>
  <c r="V66"/>
  <c r="G52" i="1"/>
  <c r="U52" i="2" s="1"/>
  <c r="L52" i="1"/>
  <c r="W52" i="2" s="1"/>
  <c r="V52"/>
  <c r="G16" i="1"/>
  <c r="U16" i="2" s="1"/>
  <c r="L16" i="1"/>
  <c r="W16" i="2" s="1"/>
  <c r="V16"/>
  <c r="L31"/>
  <c r="J31"/>
  <c r="K31"/>
  <c r="G68" i="1"/>
  <c r="U68" i="2" s="1"/>
  <c r="L68" i="1"/>
  <c r="W68" i="2" s="1"/>
  <c r="V68"/>
  <c r="G24" i="1"/>
  <c r="U24" i="2" s="1"/>
  <c r="L24" i="1"/>
  <c r="W24" i="2" s="1"/>
  <c r="V24"/>
  <c r="J306"/>
  <c r="L306"/>
  <c r="M306"/>
  <c r="I306"/>
  <c r="K306"/>
  <c r="K162"/>
  <c r="L162"/>
  <c r="M162"/>
  <c r="I162"/>
  <c r="J162"/>
  <c r="K138"/>
  <c r="I138"/>
  <c r="L138"/>
  <c r="M138"/>
  <c r="J138"/>
  <c r="M125"/>
  <c r="I125"/>
  <c r="J125"/>
  <c r="K125"/>
  <c r="L125"/>
  <c r="K114"/>
  <c r="M114"/>
  <c r="L114"/>
  <c r="I114"/>
  <c r="J114"/>
  <c r="M101"/>
  <c r="I101"/>
  <c r="K101"/>
  <c r="J101"/>
  <c r="L101"/>
  <c r="K90"/>
  <c r="M90"/>
  <c r="L90"/>
  <c r="I90"/>
  <c r="J90"/>
  <c r="K80"/>
  <c r="I80" s="1"/>
  <c r="L80"/>
  <c r="J80"/>
  <c r="K70"/>
  <c r="I70"/>
  <c r="L70"/>
  <c r="M70"/>
  <c r="J70"/>
  <c r="M39"/>
  <c r="I39"/>
  <c r="J39"/>
  <c r="K39"/>
  <c r="L39"/>
  <c r="J29"/>
  <c r="K29"/>
  <c r="L29"/>
  <c r="M29"/>
  <c r="I29"/>
  <c r="M259"/>
  <c r="I259"/>
  <c r="L243"/>
  <c r="M243"/>
  <c r="I243"/>
  <c r="J243"/>
  <c r="K243"/>
  <c r="M227"/>
  <c r="L211"/>
  <c r="M211"/>
  <c r="I211"/>
  <c r="J211"/>
  <c r="K211"/>
  <c r="G40" i="1"/>
  <c r="U40" i="2" s="1"/>
  <c r="L40" i="1"/>
  <c r="W40" i="2" s="1"/>
  <c r="V40"/>
  <c r="V17"/>
  <c r="G17" i="1"/>
  <c r="U17" i="2" s="1"/>
  <c r="L17" i="1"/>
  <c r="W17" i="2" s="1"/>
  <c r="J259" l="1"/>
  <c r="K253"/>
  <c r="L253"/>
  <c r="I290"/>
  <c r="J449"/>
  <c r="K209"/>
  <c r="I556"/>
  <c r="M328"/>
  <c r="J328"/>
  <c r="M433"/>
  <c r="K594"/>
  <c r="K566"/>
  <c r="M566"/>
  <c r="K621"/>
  <c r="J641"/>
  <c r="L641"/>
  <c r="I665"/>
  <c r="K685"/>
  <c r="J705"/>
  <c r="L705"/>
  <c r="I729"/>
  <c r="I737"/>
  <c r="L753"/>
  <c r="I769"/>
  <c r="L785"/>
  <c r="I801"/>
  <c r="L817"/>
  <c r="K844"/>
  <c r="L844"/>
  <c r="J876"/>
  <c r="I919"/>
  <c r="K215"/>
  <c r="L215"/>
  <c r="J35"/>
  <c r="I327"/>
  <c r="K361"/>
  <c r="K225"/>
  <c r="L225"/>
  <c r="K371"/>
  <c r="K452"/>
  <c r="I519"/>
  <c r="J419"/>
  <c r="L564"/>
  <c r="M564"/>
  <c r="M464"/>
  <c r="I503"/>
  <c r="I477"/>
  <c r="K832"/>
  <c r="L832"/>
  <c r="I864"/>
  <c r="K896"/>
  <c r="L896"/>
  <c r="M854"/>
  <c r="K886"/>
  <c r="L886"/>
  <c r="I921"/>
  <c r="J989"/>
  <c r="K989"/>
  <c r="K335"/>
  <c r="I273"/>
  <c r="I370"/>
  <c r="J370"/>
  <c r="J495"/>
  <c r="I368"/>
  <c r="K441"/>
  <c r="L441"/>
  <c r="K647"/>
  <c r="K890"/>
  <c r="L890"/>
  <c r="J979"/>
  <c r="K979"/>
  <c r="L995"/>
  <c r="M375"/>
  <c r="L375"/>
  <c r="K288"/>
  <c r="J391"/>
  <c r="M751"/>
  <c r="K767"/>
  <c r="J767"/>
  <c r="M783"/>
  <c r="I815"/>
  <c r="I977"/>
  <c r="M711"/>
  <c r="K826"/>
  <c r="L826"/>
  <c r="M858"/>
  <c r="M735"/>
  <c r="J541"/>
  <c r="I799"/>
  <c r="K259"/>
  <c r="K290"/>
  <c r="J209"/>
  <c r="M556"/>
  <c r="L594"/>
  <c r="J621"/>
  <c r="J685"/>
  <c r="K737"/>
  <c r="K769"/>
  <c r="K801"/>
  <c r="K876"/>
  <c r="K35"/>
  <c r="K419"/>
  <c r="J477"/>
  <c r="L477"/>
  <c r="M832"/>
  <c r="J864"/>
  <c r="M896"/>
  <c r="I854"/>
  <c r="M886"/>
  <c r="J921"/>
  <c r="L989"/>
  <c r="M335"/>
  <c r="L335"/>
  <c r="J273"/>
  <c r="K370"/>
  <c r="K495"/>
  <c r="L495"/>
  <c r="K368"/>
  <c r="M441"/>
  <c r="J647"/>
  <c r="L647"/>
  <c r="M890"/>
  <c r="L979"/>
  <c r="M995"/>
  <c r="I375"/>
  <c r="L288"/>
  <c r="K391"/>
  <c r="I751"/>
  <c r="L767"/>
  <c r="I783"/>
  <c r="K815"/>
  <c r="J815"/>
  <c r="J977"/>
  <c r="K977"/>
  <c r="I711"/>
  <c r="M826"/>
  <c r="I858"/>
  <c r="I735"/>
  <c r="L541"/>
  <c r="K799"/>
  <c r="J799"/>
  <c r="K49"/>
  <c r="L45"/>
  <c r="K864"/>
  <c r="K273"/>
  <c r="M391"/>
  <c r="K751"/>
  <c r="K783"/>
  <c r="K735"/>
  <c r="K541"/>
  <c r="I227"/>
  <c r="J221"/>
  <c r="K189"/>
  <c r="L189"/>
  <c r="I195"/>
  <c r="I534"/>
  <c r="I592"/>
  <c r="J572"/>
  <c r="J401"/>
  <c r="I562"/>
  <c r="J609"/>
  <c r="L609"/>
  <c r="I633"/>
  <c r="K653"/>
  <c r="J673"/>
  <c r="L673"/>
  <c r="I697"/>
  <c r="K717"/>
  <c r="K745"/>
  <c r="J745"/>
  <c r="M761"/>
  <c r="K777"/>
  <c r="J777"/>
  <c r="M793"/>
  <c r="K809"/>
  <c r="J809"/>
  <c r="K823"/>
  <c r="J828"/>
  <c r="M860"/>
  <c r="J892"/>
  <c r="K46"/>
  <c r="J3"/>
  <c r="J203"/>
  <c r="I483"/>
  <c r="L483"/>
  <c r="M329"/>
  <c r="M257"/>
  <c r="K45"/>
  <c r="J289"/>
  <c r="L289"/>
  <c r="I580"/>
  <c r="J187"/>
  <c r="L187"/>
  <c r="J415"/>
  <c r="K848"/>
  <c r="L848"/>
  <c r="I880"/>
  <c r="J838"/>
  <c r="M870"/>
  <c r="J931"/>
  <c r="M957"/>
  <c r="L7"/>
  <c r="M385"/>
  <c r="J403"/>
  <c r="J297"/>
  <c r="L297"/>
  <c r="I183"/>
  <c r="L336"/>
  <c r="I409"/>
  <c r="K462"/>
  <c r="M951"/>
  <c r="J967"/>
  <c r="K967"/>
  <c r="M983"/>
  <c r="I582"/>
  <c r="I842"/>
  <c r="K295"/>
  <c r="K330"/>
  <c r="J313"/>
  <c r="J509"/>
  <c r="L509"/>
  <c r="M759"/>
  <c r="K775"/>
  <c r="J775"/>
  <c r="K933"/>
  <c r="L933"/>
  <c r="K601"/>
  <c r="I615"/>
  <c r="M679"/>
  <c r="K915"/>
  <c r="I874"/>
  <c r="I939"/>
  <c r="J947"/>
  <c r="K947"/>
  <c r="M743"/>
  <c r="I791"/>
  <c r="J363"/>
  <c r="L363"/>
  <c r="I423"/>
  <c r="M807"/>
  <c r="M945"/>
  <c r="K221"/>
  <c r="L221"/>
  <c r="K195"/>
  <c r="L653"/>
  <c r="M673"/>
  <c r="L717"/>
  <c r="L745"/>
  <c r="L777"/>
  <c r="I793"/>
  <c r="L809"/>
  <c r="M823"/>
  <c r="I860"/>
  <c r="K892"/>
  <c r="J483"/>
  <c r="L329"/>
  <c r="K289"/>
  <c r="K415"/>
  <c r="L415"/>
  <c r="M848"/>
  <c r="J880"/>
  <c r="K838"/>
  <c r="L838"/>
  <c r="I870"/>
  <c r="K931"/>
  <c r="L931"/>
  <c r="I957"/>
  <c r="I385"/>
  <c r="L385"/>
  <c r="K403"/>
  <c r="L403"/>
  <c r="K297"/>
  <c r="K183"/>
  <c r="M336"/>
  <c r="J336"/>
  <c r="J409"/>
  <c r="M462"/>
  <c r="J462"/>
  <c r="I951"/>
  <c r="L967"/>
  <c r="I983"/>
  <c r="J582"/>
  <c r="J842"/>
  <c r="I295"/>
  <c r="L330"/>
  <c r="I313"/>
  <c r="L313"/>
  <c r="K509"/>
  <c r="I759"/>
  <c r="L775"/>
  <c r="M933"/>
  <c r="J601"/>
  <c r="M601"/>
  <c r="K615"/>
  <c r="I679"/>
  <c r="L915"/>
  <c r="M915"/>
  <c r="J874"/>
  <c r="J939"/>
  <c r="K939"/>
  <c r="L947"/>
  <c r="I743"/>
  <c r="K791"/>
  <c r="J791"/>
  <c r="M343"/>
  <c r="L343"/>
  <c r="K363"/>
  <c r="J551"/>
  <c r="K558"/>
  <c r="J558"/>
  <c r="J423"/>
  <c r="I493"/>
  <c r="I807"/>
  <c r="M894"/>
  <c r="I945"/>
  <c r="J227"/>
  <c r="M189"/>
  <c r="K534"/>
  <c r="J534"/>
  <c r="J592"/>
  <c r="K572"/>
  <c r="K401"/>
  <c r="L401"/>
  <c r="K562"/>
  <c r="M609"/>
  <c r="K633"/>
  <c r="J653"/>
  <c r="K697"/>
  <c r="J717"/>
  <c r="I761"/>
  <c r="K828"/>
  <c r="L828"/>
  <c r="L892"/>
  <c r="L46"/>
  <c r="I46" s="1"/>
  <c r="K3"/>
  <c r="K203"/>
  <c r="L203"/>
  <c r="I329"/>
  <c r="I257"/>
  <c r="J580"/>
  <c r="M187"/>
  <c r="K227"/>
  <c r="J195"/>
  <c r="L572"/>
  <c r="L562"/>
  <c r="J633"/>
  <c r="J697"/>
  <c r="K761"/>
  <c r="K793"/>
  <c r="J823"/>
  <c r="K880"/>
  <c r="J957"/>
  <c r="K7"/>
  <c r="I7" s="1"/>
  <c r="J183"/>
  <c r="K409"/>
  <c r="J951"/>
  <c r="J983"/>
  <c r="K842"/>
  <c r="M295"/>
  <c r="K759"/>
  <c r="K840"/>
  <c r="K862"/>
  <c r="J615"/>
  <c r="K874"/>
  <c r="K743"/>
  <c r="K551"/>
  <c r="K423"/>
  <c r="J493"/>
  <c r="K807"/>
  <c r="J945"/>
  <c r="L2"/>
  <c r="I2"/>
  <c r="J2"/>
  <c r="K2"/>
  <c r="I37"/>
  <c r="I48"/>
  <c r="M2"/>
  <c r="I31"/>
  <c r="I3"/>
  <c r="M42" s="1"/>
  <c r="I43"/>
  <c r="I42"/>
  <c r="I23"/>
  <c r="M20"/>
  <c r="M48"/>
  <c r="I45"/>
  <c r="M17" s="1"/>
  <c r="I49"/>
  <c r="M45" l="1"/>
  <c r="M21"/>
  <c r="M23"/>
  <c r="M80"/>
  <c r="M82"/>
  <c r="M5"/>
  <c r="M43"/>
  <c r="M3"/>
  <c r="M31"/>
  <c r="M26"/>
  <c r="M24"/>
  <c r="M47"/>
  <c r="M77"/>
  <c r="M37"/>
  <c r="M46"/>
  <c r="M49"/>
  <c r="M7"/>
  <c r="D32" l="1"/>
  <c r="E11"/>
  <c r="E12"/>
  <c r="D7"/>
  <c r="D27"/>
  <c r="D30"/>
  <c r="C12"/>
  <c r="E36"/>
  <c r="E30"/>
  <c r="D20"/>
  <c r="D21"/>
  <c r="C28"/>
  <c r="E27"/>
  <c r="C18"/>
  <c r="E23"/>
  <c r="D9"/>
  <c r="C7"/>
  <c r="E25"/>
  <c r="D33"/>
  <c r="E13"/>
  <c r="D29"/>
  <c r="D28"/>
  <c r="E17"/>
  <c r="E19"/>
  <c r="C14"/>
  <c r="D15"/>
  <c r="E21"/>
  <c r="C11"/>
  <c r="C31"/>
  <c r="E28"/>
  <c r="E22"/>
  <c r="D22"/>
  <c r="C13"/>
  <c r="D36"/>
  <c r="E29"/>
  <c r="A2"/>
  <c r="D34"/>
  <c r="C20"/>
  <c r="D23"/>
  <c r="C34"/>
  <c r="E35"/>
  <c r="C30"/>
  <c r="D35"/>
  <c r="E15"/>
  <c r="E16"/>
  <c r="E14"/>
  <c r="D16"/>
  <c r="D14"/>
  <c r="D17"/>
  <c r="E33"/>
  <c r="E18"/>
  <c r="D18"/>
  <c r="E9"/>
  <c r="C33"/>
  <c r="D12"/>
  <c r="D13"/>
  <c r="C8"/>
  <c r="D24"/>
  <c r="C19"/>
  <c r="E20"/>
  <c r="D10"/>
  <c r="C16"/>
  <c r="C25"/>
  <c r="C35"/>
  <c r="C26"/>
  <c r="C27"/>
  <c r="E10"/>
  <c r="D19"/>
  <c r="C21"/>
  <c r="D26"/>
  <c r="C22"/>
  <c r="C15"/>
  <c r="D31"/>
  <c r="E7"/>
  <c r="E8"/>
  <c r="C36"/>
  <c r="C17"/>
  <c r="E24"/>
  <c r="C32"/>
  <c r="C29"/>
  <c r="D8"/>
  <c r="D25"/>
  <c r="C23"/>
  <c r="C24"/>
  <c r="E31"/>
  <c r="C9"/>
  <c r="E32"/>
  <c r="C10"/>
  <c r="E34"/>
  <c r="E26"/>
  <c r="D11"/>
</calcChain>
</file>

<file path=xl/sharedStrings.xml><?xml version="1.0" encoding="utf-8"?>
<sst xmlns="http://schemas.openxmlformats.org/spreadsheetml/2006/main" count="691" uniqueCount="180">
  <si>
    <t>JER.MES</t>
  </si>
  <si>
    <t>JER.DIA</t>
  </si>
  <si>
    <t>JER.VEHICULO</t>
  </si>
  <si>
    <t>JER.TOTAL</t>
  </si>
  <si>
    <t>MES</t>
  </si>
  <si>
    <t>AÑO</t>
  </si>
  <si>
    <t>DIA</t>
  </si>
  <si>
    <t>MESES</t>
  </si>
  <si>
    <t>MARZO</t>
  </si>
  <si>
    <t>ENERO</t>
  </si>
  <si>
    <t>FEBRERO</t>
  </si>
  <si>
    <t>ABRIL</t>
  </si>
  <si>
    <t>VEHICULO</t>
  </si>
  <si>
    <t>MATRICULA</t>
  </si>
  <si>
    <t>FECHA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</si>
  <si>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</si>
  <si>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</si>
  <si>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</si>
  <si>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</si>
  <si>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</si>
  <si>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</si>
  <si>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</si>
  <si>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</si>
  <si>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</t>
  </si>
  <si>
    <t>SITUACION</t>
  </si>
  <si>
    <t>PROXIMA ITV</t>
  </si>
  <si>
    <t>FECHA ACTUAL</t>
  </si>
  <si>
    <t>ESTADO</t>
  </si>
  <si>
    <t>DIAS PARA CADUCAR</t>
  </si>
  <si>
    <t>COLOR</t>
  </si>
  <si>
    <t>LU4343W</t>
  </si>
  <si>
    <t>BUS/MICROBUS</t>
  </si>
  <si>
    <t>ACTIVO</t>
  </si>
  <si>
    <t>4632FKG</t>
  </si>
  <si>
    <t>4671FKG</t>
  </si>
  <si>
    <t>BAJA</t>
  </si>
  <si>
    <t>8930FVM</t>
  </si>
  <si>
    <t>8633HYY</t>
  </si>
  <si>
    <t>8698HYY</t>
  </si>
  <si>
    <t>9069FVM</t>
  </si>
  <si>
    <t>1178CJH</t>
  </si>
  <si>
    <t>0149FPJ</t>
  </si>
  <si>
    <t>6031FPJ</t>
  </si>
  <si>
    <t>8249FPJ</t>
  </si>
  <si>
    <t>8468FPJ</t>
  </si>
  <si>
    <t>8649FPJ</t>
  </si>
  <si>
    <t>8768FPJ</t>
  </si>
  <si>
    <t>8475HBR</t>
  </si>
  <si>
    <t>8489HBR</t>
  </si>
  <si>
    <t>8582HBR</t>
  </si>
  <si>
    <t>8584HBR</t>
  </si>
  <si>
    <t>8659HBR</t>
  </si>
  <si>
    <t>3811HDF</t>
  </si>
  <si>
    <t>3813HDF</t>
  </si>
  <si>
    <t>3854HDF</t>
  </si>
  <si>
    <t>2713HNF</t>
  </si>
  <si>
    <t>2732HNF</t>
  </si>
  <si>
    <t>ITV RECHAZADA</t>
  </si>
  <si>
    <t>2733HNF</t>
  </si>
  <si>
    <t>8815DGN</t>
  </si>
  <si>
    <t>8823DGN</t>
  </si>
  <si>
    <t>8827DGN</t>
  </si>
  <si>
    <t>2563FMY</t>
  </si>
  <si>
    <t>4976FNB</t>
  </si>
  <si>
    <t>5029FNB</t>
  </si>
  <si>
    <t>9528FMY</t>
  </si>
  <si>
    <t>9796FWM</t>
  </si>
  <si>
    <t>9834FWM</t>
  </si>
  <si>
    <t>9943FWM</t>
  </si>
  <si>
    <t>8299GRP</t>
  </si>
  <si>
    <t>8363GRP</t>
  </si>
  <si>
    <t>8608GRP</t>
  </si>
  <si>
    <t>2296HFC</t>
  </si>
  <si>
    <t>2306HFC</t>
  </si>
  <si>
    <t>2314HFC</t>
  </si>
  <si>
    <t>2324HFC</t>
  </si>
  <si>
    <t>2333HFC</t>
  </si>
  <si>
    <t>7922JDP</t>
  </si>
  <si>
    <t>5542HFB</t>
  </si>
  <si>
    <t>5969MFB</t>
  </si>
  <si>
    <t>7074JFB</t>
  </si>
  <si>
    <t>0435KCX</t>
  </si>
  <si>
    <t>4461LBV</t>
  </si>
  <si>
    <t>5374LJS</t>
  </si>
  <si>
    <t>5375LJS</t>
  </si>
  <si>
    <t>5378LJS</t>
  </si>
  <si>
    <t>5384LJS</t>
  </si>
  <si>
    <t>5385LJS</t>
  </si>
  <si>
    <t>5387LJS</t>
  </si>
  <si>
    <t>5388LJS</t>
  </si>
  <si>
    <t>5389LJS</t>
  </si>
  <si>
    <t>5405LJS</t>
  </si>
  <si>
    <t>5670FXT</t>
  </si>
  <si>
    <t>7873GDN</t>
  </si>
  <si>
    <t>3833GDN</t>
  </si>
  <si>
    <t>3902GDN</t>
  </si>
  <si>
    <t>8529LML</t>
  </si>
  <si>
    <t>8530LML</t>
  </si>
  <si>
    <t>5831LML</t>
  </si>
  <si>
    <t>1865MCH</t>
  </si>
  <si>
    <t>3269MCT</t>
  </si>
  <si>
    <t>6050MCT</t>
  </si>
  <si>
    <t>7491LVW</t>
  </si>
  <si>
    <t>7492LVW</t>
  </si>
  <si>
    <t>5957MDF</t>
  </si>
  <si>
    <t>8312MDH</t>
  </si>
  <si>
    <t>7287MDK</t>
  </si>
  <si>
    <t>5992CLV</t>
  </si>
  <si>
    <t>COCHE/FURGO</t>
  </si>
  <si>
    <t>IB5417CJ</t>
  </si>
  <si>
    <t>Keeway</t>
  </si>
  <si>
    <t>7012JMK</t>
  </si>
  <si>
    <t>MOTO</t>
  </si>
  <si>
    <t>SUBARU</t>
  </si>
  <si>
    <t>6921LPV</t>
  </si>
  <si>
    <t>BMW</t>
  </si>
  <si>
    <t>4123JKT</t>
  </si>
  <si>
    <t>FOCUS</t>
  </si>
  <si>
    <t>0012FCT</t>
  </si>
  <si>
    <t>LEON (MARIA)</t>
  </si>
  <si>
    <t>7537JHK</t>
  </si>
  <si>
    <t>LEON (ALVARO)</t>
  </si>
  <si>
    <t>5333DWY</t>
  </si>
  <si>
    <t>JER.DIA*MES+VEHICULO</t>
  </si>
  <si>
    <t>SA</t>
  </si>
  <si>
    <t>bottralusa@gmail.com</t>
  </si>
  <si>
    <t>DISPONIBLE CITA COMODIN</t>
  </si>
  <si>
    <t>DO</t>
  </si>
  <si>
    <r>
      <rPr>
        <b/>
        <sz val="12"/>
        <color theme="1"/>
        <rFont val="Calibri"/>
        <family val="2"/>
        <scheme val="minor"/>
      </rPr>
      <t>BUSES COMODIN</t>
    </r>
    <r>
      <rPr>
        <sz val="11"/>
        <color theme="1"/>
        <rFont val="Calibri"/>
        <family val="2"/>
        <scheme val="minor"/>
      </rPr>
      <t xml:space="preserve"> (EN ROJO YA USADAS, EN VERDE DISPONIBLES)</t>
    </r>
  </si>
  <si>
    <t>SEGÚN PASEN LOS MESES, BORRAR LAS CITAS Y OCULTAR LAS FILAS</t>
  </si>
  <si>
    <t>VI</t>
  </si>
  <si>
    <t>AL INICIAR NUEVO AÑO, MOSTRAR LAS FILAS OCULTAS DE LOS MESES</t>
  </si>
  <si>
    <t>FECHA MAXIMA SOLICITUD CITA AUTOMATICA</t>
  </si>
  <si>
    <t>COMPROBACION CITA</t>
  </si>
  <si>
    <t>PENDIENTE DE SEGUNDAS: 1994 / PENDIENTE DE PRIMERAS: 3283 (27/2/24) Y 2339 (6/3/24)</t>
  </si>
  <si>
    <t>ITV ENERO</t>
  </si>
  <si>
    <t>HORA</t>
  </si>
  <si>
    <t>BUS</t>
  </si>
  <si>
    <t>ESTACION</t>
  </si>
  <si>
    <t>CADUCA</t>
  </si>
  <si>
    <t>*CITA FURGO</t>
  </si>
  <si>
    <t>*CITA LIBRE</t>
  </si>
  <si>
    <t>*CITA DE 2</t>
  </si>
  <si>
    <t>ITV FEBRERO</t>
  </si>
  <si>
    <t>SIONLLA</t>
  </si>
  <si>
    <t>CITA DE 2</t>
  </si>
  <si>
    <t>CACHEIRAS</t>
  </si>
  <si>
    <t>ITV MARZO</t>
  </si>
  <si>
    <t>ITV ABRIL</t>
  </si>
  <si>
    <t>TAMBRE</t>
  </si>
  <si>
    <t>ITV MAYO</t>
  </si>
  <si>
    <t>ITV JUNIO</t>
  </si>
  <si>
    <t>ITV JULIO</t>
  </si>
  <si>
    <t>ITV AGOSTO</t>
  </si>
  <si>
    <t>ITV SEPTIEMBRE</t>
  </si>
  <si>
    <t>ITV OCTUBRE</t>
  </si>
  <si>
    <t>ITV NOVIEMBRE</t>
  </si>
  <si>
    <t>ITV DICIEMBRE</t>
  </si>
  <si>
    <t>Nº BUS</t>
  </si>
  <si>
    <t>TIPO BUS/FURGO</t>
  </si>
  <si>
    <t>FURGONETA</t>
  </si>
  <si>
    <t>Matrícula</t>
  </si>
  <si>
    <t>Estación</t>
  </si>
  <si>
    <t>Data</t>
  </si>
  <si>
    <t>Hora</t>
  </si>
  <si>
    <t>Tipo</t>
  </si>
  <si>
    <t>15021531TRAL</t>
  </si>
  <si>
    <t>Sionlla</t>
  </si>
  <si>
    <t>Primeira</t>
  </si>
  <si>
    <t>TRALUS A</t>
  </si>
  <si>
    <t>Segunda</t>
  </si>
  <si>
    <t>Cacheiras</t>
  </si>
  <si>
    <t>Tambre</t>
  </si>
  <si>
    <t>DIA CITA</t>
  </si>
  <si>
    <t>HORA CITA</t>
  </si>
  <si>
    <t>ESTACION CITA</t>
  </si>
  <si>
    <t>PEGUE LOS DATOS PROPORCIONADOS POR SYCITV PARA VALIDAR LAS CITAS</t>
  </si>
  <si>
    <t>CITITV 4.0 (ONLINE APPSHEET)</t>
  </si>
  <si>
    <t>INTRODUCIR DATOS UNICAMENTE EN LAS HOJAS "CITAS" Y "CITAS SOLICITADAS CUENTA" Y GUARDE CAMBIOS.</t>
  </si>
  <si>
    <t>HOJA DE CONSULTA PARA IMPRIMIR PARA TALLER Y SOLICITAR CITAS ITV</t>
  </si>
</sst>
</file>

<file path=xl/styles.xml><?xml version="1.0" encoding="utf-8"?>
<styleSheet xmlns="http://schemas.openxmlformats.org/spreadsheetml/2006/main">
  <numFmts count="6">
    <numFmt numFmtId="164" formatCode="dd/mm/yy"/>
    <numFmt numFmtId="165" formatCode="ddd"/>
    <numFmt numFmtId="166" formatCode="d\-m;@"/>
    <numFmt numFmtId="167" formatCode="h:mm;@"/>
    <numFmt numFmtId="168" formatCode="dddd"/>
    <numFmt numFmtId="169" formatCode="dd\-mm\-yy;@"/>
  </numFmts>
  <fonts count="2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6"/>
      <color theme="1"/>
      <name val="Calibri"/>
      <family val="2"/>
      <scheme val="minor"/>
    </font>
    <font>
      <b/>
      <sz val="5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3" borderId="0" xfId="0" applyFont="1" applyFill="1" applyBorder="1"/>
    <xf numFmtId="0" fontId="0" fillId="3" borderId="0" xfId="0" applyFont="1" applyFill="1" applyBorder="1"/>
    <xf numFmtId="0" fontId="7" fillId="3" borderId="0" xfId="0" applyFont="1" applyFill="1" applyBorder="1"/>
    <xf numFmtId="0" fontId="4" fillId="3" borderId="1" xfId="0" applyFont="1" applyFill="1" applyBorder="1"/>
    <xf numFmtId="0" fontId="4" fillId="4" borderId="0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right"/>
    </xf>
    <xf numFmtId="0" fontId="9" fillId="5" borderId="5" xfId="0" applyFont="1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6" borderId="0" xfId="0" applyFill="1" applyAlignment="1" applyProtection="1">
      <alignment vertical="center"/>
    </xf>
    <xf numFmtId="0" fontId="10" fillId="8" borderId="0" xfId="0" applyFont="1" applyFill="1" applyAlignment="1" applyProtection="1">
      <alignment horizontal="center" vertical="center"/>
    </xf>
    <xf numFmtId="0" fontId="0" fillId="6" borderId="0" xfId="0" applyFill="1" applyAlignment="1" applyProtection="1">
      <alignment horizontal="left" vertical="center"/>
    </xf>
    <xf numFmtId="0" fontId="0" fillId="3" borderId="0" xfId="0" applyFill="1"/>
    <xf numFmtId="0" fontId="0" fillId="0" borderId="0" xfId="0"/>
    <xf numFmtId="0" fontId="0" fillId="9" borderId="0" xfId="0" applyFill="1" applyAlignment="1" applyProtection="1">
      <alignment vertical="center"/>
    </xf>
    <xf numFmtId="0" fontId="0" fillId="6" borderId="0" xfId="0" applyFill="1" applyAlignment="1" applyProtection="1">
      <alignment horizontal="center" vertical="center"/>
    </xf>
    <xf numFmtId="0" fontId="0" fillId="10" borderId="0" xfId="0" applyFill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6" borderId="0" xfId="0" applyFill="1" applyAlignment="1">
      <alignment vertical="center"/>
    </xf>
    <xf numFmtId="16" fontId="0" fillId="6" borderId="0" xfId="0" applyNumberFormat="1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 vertical="center"/>
    </xf>
    <xf numFmtId="14" fontId="13" fillId="6" borderId="0" xfId="0" applyNumberFormat="1" applyFont="1" applyFill="1" applyAlignment="1">
      <alignment vertical="center"/>
    </xf>
    <xf numFmtId="0" fontId="0" fillId="6" borderId="0" xfId="0" applyFill="1" applyAlignment="1">
      <alignment horizontal="left" vertical="center"/>
    </xf>
    <xf numFmtId="14" fontId="0" fillId="6" borderId="0" xfId="0" applyNumberFormat="1" applyFill="1" applyAlignment="1">
      <alignment horizontal="left" vertical="center"/>
    </xf>
    <xf numFmtId="0" fontId="10" fillId="3" borderId="0" xfId="0" applyFont="1" applyFill="1" applyAlignment="1" applyProtection="1">
      <alignment vertical="center"/>
    </xf>
    <xf numFmtId="165" fontId="0" fillId="0" borderId="0" xfId="0" applyNumberFormat="1" applyFill="1" applyAlignment="1" applyProtection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166" fontId="2" fillId="6" borderId="0" xfId="0" applyNumberFormat="1" applyFont="1" applyFill="1" applyAlignment="1" applyProtection="1">
      <alignment horizontal="center" vertical="center"/>
    </xf>
    <xf numFmtId="166" fontId="0" fillId="6" borderId="0" xfId="0" applyNumberFormat="1" applyFont="1" applyFill="1" applyAlignment="1" applyProtection="1">
      <alignment horizontal="center" vertical="center"/>
    </xf>
    <xf numFmtId="167" fontId="0" fillId="6" borderId="0" xfId="0" applyNumberFormat="1" applyFont="1" applyFill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 wrapText="1"/>
    </xf>
    <xf numFmtId="14" fontId="0" fillId="6" borderId="0" xfId="0" applyNumberFormat="1" applyFill="1" applyAlignment="1" applyProtection="1">
      <alignment horizontal="left" vertical="center"/>
    </xf>
    <xf numFmtId="165" fontId="0" fillId="0" borderId="0" xfId="0" applyNumberFormat="1" applyFill="1" applyAlignment="1" applyProtection="1">
      <alignment horizontal="center" vertical="center" shrinkToFi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" fillId="0" borderId="6" xfId="0" applyNumberFormat="1" applyFont="1" applyBorder="1" applyAlignment="1" applyProtection="1">
      <alignment horizontal="center" vertical="center" shrinkToFit="1"/>
    </xf>
    <xf numFmtId="16" fontId="15" fillId="0" borderId="1" xfId="0" applyNumberFormat="1" applyFont="1" applyBorder="1" applyAlignment="1" applyProtection="1">
      <alignment horizontal="center" vertical="center"/>
      <protection locked="0"/>
    </xf>
    <xf numFmtId="20" fontId="15" fillId="0" borderId="1" xfId="0" applyNumberFormat="1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16" fontId="15" fillId="0" borderId="1" xfId="0" applyNumberFormat="1" applyFont="1" applyBorder="1" applyAlignment="1" applyProtection="1">
      <alignment horizontal="center" vertical="center"/>
    </xf>
    <xf numFmtId="16" fontId="15" fillId="0" borderId="0" xfId="0" applyNumberFormat="1" applyFont="1" applyAlignment="1" applyProtection="1">
      <alignment horizontal="center" vertical="center"/>
      <protection locked="0"/>
    </xf>
    <xf numFmtId="20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12" borderId="0" xfId="0" applyFont="1" applyFill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/>
      <protection locked="0"/>
    </xf>
    <xf numFmtId="0" fontId="16" fillId="1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0" fillId="14" borderId="0" xfId="0" applyFont="1" applyFill="1" applyBorder="1" applyProtection="1"/>
    <xf numFmtId="0" fontId="10" fillId="14" borderId="0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15" borderId="0" xfId="0" applyFill="1" applyProtection="1"/>
    <xf numFmtId="168" fontId="1" fillId="15" borderId="0" xfId="0" applyNumberFormat="1" applyFont="1" applyFill="1" applyBorder="1" applyAlignment="1" applyProtection="1">
      <alignment horizontal="center" vertical="center" wrapText="1"/>
    </xf>
    <xf numFmtId="0" fontId="17" fillId="14" borderId="8" xfId="0" applyFont="1" applyFill="1" applyBorder="1" applyAlignment="1" applyProtection="1">
      <alignment horizontal="center" vertical="center" wrapText="1"/>
    </xf>
    <xf numFmtId="0" fontId="17" fillId="14" borderId="1" xfId="0" applyFont="1" applyFill="1" applyBorder="1" applyAlignment="1" applyProtection="1">
      <alignment horizontal="center" vertical="center" wrapText="1"/>
    </xf>
    <xf numFmtId="0" fontId="17" fillId="14" borderId="6" xfId="0" applyFont="1" applyFill="1" applyBorder="1" applyAlignment="1" applyProtection="1">
      <alignment vertical="center" wrapText="1"/>
    </xf>
    <xf numFmtId="0" fontId="0" fillId="6" borderId="0" xfId="0" applyFill="1" applyProtection="1"/>
    <xf numFmtId="0" fontId="0" fillId="0" borderId="0" xfId="0" applyFill="1" applyAlignment="1" applyProtection="1">
      <alignment wrapText="1"/>
      <protection locked="0"/>
    </xf>
    <xf numFmtId="14" fontId="0" fillId="0" borderId="0" xfId="0" applyNumberFormat="1" applyFill="1" applyAlignment="1" applyProtection="1">
      <alignment wrapText="1"/>
      <protection locked="0"/>
    </xf>
    <xf numFmtId="20" fontId="0" fillId="0" borderId="0" xfId="0" applyNumberFormat="1" applyFill="1" applyAlignment="1" applyProtection="1">
      <alignment wrapText="1"/>
      <protection locked="0"/>
    </xf>
    <xf numFmtId="0" fontId="18" fillId="6" borderId="0" xfId="1" applyFill="1" applyAlignment="1" applyProtection="1">
      <alignment wrapText="1"/>
    </xf>
    <xf numFmtId="0" fontId="0" fillId="6" borderId="0" xfId="0" applyFill="1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20" fontId="0" fillId="0" borderId="0" xfId="0" applyNumberFormat="1" applyAlignment="1">
      <alignment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15" borderId="0" xfId="0" applyFont="1" applyFill="1" applyBorder="1" applyAlignment="1" applyProtection="1">
      <alignment horizontal="center" vertical="center"/>
    </xf>
    <xf numFmtId="0" fontId="0" fillId="6" borderId="0" xfId="0" applyFill="1"/>
    <xf numFmtId="0" fontId="2" fillId="0" borderId="3" xfId="0" applyFont="1" applyFill="1" applyBorder="1" applyAlignment="1">
      <alignment horizontal="center"/>
    </xf>
    <xf numFmtId="169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6" borderId="0" xfId="0" applyFont="1" applyFill="1" applyAlignment="1">
      <alignment horizontal="right" vertical="center" wrapText="1"/>
    </xf>
    <xf numFmtId="0" fontId="10" fillId="3" borderId="0" xfId="0" applyFont="1" applyFill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2" fillId="8" borderId="0" xfId="0" applyFont="1" applyFill="1" applyAlignment="1" applyProtection="1">
      <alignment horizontal="right" vertical="center"/>
    </xf>
    <xf numFmtId="0" fontId="10" fillId="8" borderId="0" xfId="0" applyFont="1" applyFill="1" applyAlignment="1" applyProtection="1">
      <alignment horizontal="left" vertical="center" wrapText="1"/>
    </xf>
    <xf numFmtId="0" fontId="10" fillId="8" borderId="0" xfId="0" applyFont="1" applyFill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304"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 patternType="solid">
          <bgColor theme="0" tint="-0.24994659260841701"/>
        </patternFill>
      </fill>
      <border>
        <left/>
        <right/>
        <top/>
        <bottom/>
      </border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>
          <bgColor theme="5"/>
        </patternFill>
      </fill>
    </dxf>
    <dxf>
      <font>
        <b val="0"/>
        <i val="0"/>
        <color theme="1" tint="0.34998626667073579"/>
      </font>
    </dxf>
    <dxf>
      <border>
        <left/>
        <right/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h:mm;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h:mm;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9" formatCode="dd\-mm\-yy;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Calibri"/>
        <scheme val="minor"/>
      </font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3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L82" totalsRowShown="0" headerRowDxfId="296" headerRowBorderDxfId="295" tableBorderDxfId="294" totalsRowBorderDxfId="293">
  <autoFilter ref="A1:L82">
    <filterColumn colId="2"/>
    <filterColumn colId="8"/>
    <filterColumn colId="9"/>
    <filterColumn colId="10"/>
  </autoFilter>
  <tableColumns count="12">
    <tableColumn id="2" name="VEHICULO" dataDxfId="292"/>
    <tableColumn id="3" name="MATRICULA" dataDxfId="291"/>
    <tableColumn id="1" name="TIPO" dataDxfId="290"/>
    <tableColumn id="4" name="SITUACION" dataDxfId="289"/>
    <tableColumn id="5" name="PROXIMA ITV" dataDxfId="288"/>
    <tableColumn id="6" name="FECHA ACTUAL" dataDxfId="287">
      <calculatedColumnFormula>IF(Tabla1[[#This Row],[VEHICULO]]="","",TODAY())</calculatedColumnFormula>
    </tableColumn>
    <tableColumn id="7" name="ESTADO" dataDxfId="286">
      <calculatedColumnFormula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calculatedColumnFormula>
    </tableColumn>
    <tableColumn id="8" name="DIAS PARA CADUCAR" dataDxfId="285">
      <calculatedColumnFormula>IF(Tabla1[[#This Row],[VEHICULO]]="","",IF(Tabla1[[#This Row],[SITUACION]]="BAJA","BAJA",IF(Tabla1[[#This Row],[PROXIMA ITV]]="",8888888888,Tabla1[[#This Row],[PROXIMA ITV]]-Tabla1[[#This Row],[FECHA ACTUAL]])))</calculatedColumnFormula>
    </tableColumn>
    <tableColumn id="10" name="DIA CITA" dataDxfId="284">
      <calculatedColumnFormula>IF(IFERROR(VLOOKUP(Tabla1[[#This Row],[VEHICULO]],CITAS!E:P,7,FALSE),"SIN CITA")=0,"SIN CITA",IFERROR(VLOOKUP(Tabla1[[#This Row],[VEHICULO]],CITAS!E:P,7,FALSE),"SIN CITA"))</calculatedColumnFormula>
    </tableColumn>
    <tableColumn id="11" name="HORA CITA" dataDxfId="283">
      <calculatedColumnFormula>IF(IFERROR(VLOOKUP(Tabla1[[#This Row],[VEHICULO]],CITAS!E:P,8,FALSE),"SIN CITA")=0,"SIN CITA",IFERROR(VLOOKUP(Tabla1[[#This Row],[VEHICULO]],CITAS!E:P,8,FALSE),"SIN CITA"))</calculatedColumnFormula>
    </tableColumn>
    <tableColumn id="12" name="ESTACION CITA" dataDxfId="282">
      <calculatedColumnFormula>IF(IFERROR(VLOOKUP(Tabla1[[#This Row],[VEHICULO]],CITAS!E:P,9,FALSE),"SIN CITA")=0,"SIN CITA",IFERROR(VLOOKUP(Tabla1[[#This Row],[VEHICULO]],CITAS!E:P,9,FALSE),"SIN CITA"))</calculatedColumnFormula>
    </tableColumn>
    <tableColumn id="9" name="COLOR" dataDxfId="281">
      <calculatedColumnFormula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82"/>
  <sheetViews>
    <sheetView workbookViewId="0">
      <selection activeCell="N4" sqref="N4"/>
    </sheetView>
  </sheetViews>
  <sheetFormatPr baseColWidth="10" defaultRowHeight="15.75"/>
  <cols>
    <col min="1" max="3" width="12.42578125" style="2" customWidth="1"/>
    <col min="4" max="4" width="14.7109375" style="14" customWidth="1"/>
    <col min="5" max="5" width="14.7109375" style="2" customWidth="1"/>
    <col min="6" max="6" width="14.7109375" style="11" customWidth="1"/>
    <col min="7" max="7" width="23.5703125" style="2" customWidth="1"/>
    <col min="8" max="11" width="20.7109375" style="2" customWidth="1"/>
    <col min="12" max="12" width="12" style="6" customWidth="1"/>
    <col min="13" max="23" width="11.42578125" style="4" customWidth="1"/>
    <col min="24" max="16384" width="11.42578125" style="4"/>
  </cols>
  <sheetData>
    <row r="1" spans="1:12">
      <c r="A1" s="7" t="s">
        <v>12</v>
      </c>
      <c r="B1" s="7" t="s">
        <v>13</v>
      </c>
      <c r="C1" s="7" t="s">
        <v>23</v>
      </c>
      <c r="D1" s="12" t="s">
        <v>24</v>
      </c>
      <c r="E1" s="7" t="s">
        <v>25</v>
      </c>
      <c r="F1" s="9" t="s">
        <v>26</v>
      </c>
      <c r="G1" s="7" t="s">
        <v>27</v>
      </c>
      <c r="H1" s="7" t="s">
        <v>28</v>
      </c>
      <c r="I1" s="101" t="s">
        <v>173</v>
      </c>
      <c r="J1" s="101" t="s">
        <v>174</v>
      </c>
      <c r="K1" s="101" t="s">
        <v>175</v>
      </c>
      <c r="L1" s="8" t="s">
        <v>29</v>
      </c>
    </row>
    <row r="2" spans="1:12">
      <c r="A2" s="1">
        <v>314</v>
      </c>
      <c r="B2" s="1" t="s">
        <v>30</v>
      </c>
      <c r="C2" s="15" t="s">
        <v>31</v>
      </c>
      <c r="D2" s="13" t="s">
        <v>32</v>
      </c>
      <c r="E2" s="3">
        <v>45402</v>
      </c>
      <c r="F2" s="10">
        <f ca="1">IF(Tabla1[[#This Row],[VEHICULO]]="","",TODAY())</f>
        <v>45343</v>
      </c>
      <c r="G2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PROXIMO MES</v>
      </c>
      <c r="H2" s="5">
        <f ca="1">IF(Tabla1[[#This Row],[VEHICULO]]="","",IF(Tabla1[[#This Row],[SITUACION]]="BAJA","BAJA",IF(Tabla1[[#This Row],[PROXIMA ITV]]="",8888888888,Tabla1[[#This Row],[PROXIMA ITV]]-Tabla1[[#This Row],[FECHA ACTUAL]])))</f>
        <v>59</v>
      </c>
      <c r="I2" s="102">
        <f>IF(IFERROR(VLOOKUP(Tabla1[[#This Row],[VEHICULO]],CITAS!E:P,7,FALSE),"SIN CITA")=0,"SIN CITA",IFERROR(VLOOKUP(Tabla1[[#This Row],[VEHICULO]],CITAS!E:P,7,FALSE),"SIN CITA"))</f>
        <v>45376</v>
      </c>
      <c r="J2" s="103">
        <f>IF(IFERROR(VLOOKUP(Tabla1[[#This Row],[VEHICULO]],CITAS!E:P,8,FALSE),"SIN CITA")=0,"SIN CITA",IFERROR(VLOOKUP(Tabla1[[#This Row],[VEHICULO]],CITAS!E:P,8,FALSE),"SIN CITA"))</f>
        <v>0.41666666666666669</v>
      </c>
      <c r="K2" s="103" t="str">
        <f>IF(IFERROR(VLOOKUP(Tabla1[[#This Row],[VEHICULO]],CITAS!E:P,9,FALSE),"SIN CITA")=0,"SIN CITA",IFERROR(VLOOKUP(Tabla1[[#This Row],[VEHICULO]],CITAS!E:P,9,FALSE),"SIN CITA"))</f>
        <v>Sionlla</v>
      </c>
      <c r="L2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BLUE</v>
      </c>
    </row>
    <row r="3" spans="1:12">
      <c r="A3" s="1">
        <v>886</v>
      </c>
      <c r="B3" s="1" t="s">
        <v>33</v>
      </c>
      <c r="C3" s="15" t="s">
        <v>31</v>
      </c>
      <c r="D3" s="13" t="s">
        <v>32</v>
      </c>
      <c r="E3" s="3">
        <v>45467</v>
      </c>
      <c r="F3" s="10">
        <f ca="1">IF(Tabla1[[#This Row],[VEHICULO]]="","",TODAY())</f>
        <v>45343</v>
      </c>
      <c r="G3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3" s="5">
        <f ca="1">IF(Tabla1[[#This Row],[VEHICULO]]="","",IF(Tabla1[[#This Row],[SITUACION]]="BAJA","BAJA",IF(Tabla1[[#This Row],[PROXIMA ITV]]="",8888888888,Tabla1[[#This Row],[PROXIMA ITV]]-Tabla1[[#This Row],[FECHA ACTUAL]])))</f>
        <v>124</v>
      </c>
      <c r="I3" s="102" t="str">
        <f>IF(IFERROR(VLOOKUP(Tabla1[[#This Row],[VEHICULO]],CITAS!E:P,7,FALSE),"SIN CITA")=0,"SIN CITA",IFERROR(VLOOKUP(Tabla1[[#This Row],[VEHICULO]],CITAS!E:P,7,FALSE),"SIN CITA"))</f>
        <v>SIN CITA</v>
      </c>
      <c r="J3" s="103" t="str">
        <f>IF(IFERROR(VLOOKUP(Tabla1[[#This Row],[VEHICULO]],CITAS!E:P,8,FALSE),"SIN CITA")=0,"SIN CITA",IFERROR(VLOOKUP(Tabla1[[#This Row],[VEHICULO]],CITAS!E:P,8,FALSE),"SIN CITA"))</f>
        <v>SIN CITA</v>
      </c>
      <c r="K3" s="103" t="str">
        <f>IF(IFERROR(VLOOKUP(Tabla1[[#This Row],[VEHICULO]],CITAS!E:P,9,FALSE),"SIN CITA")=0,"SIN CITA",IFERROR(VLOOKUP(Tabla1[[#This Row],[VEHICULO]],CITAS!E:P,9,FALSE),"SIN CITA"))</f>
        <v>SIN CITA</v>
      </c>
      <c r="L3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4" spans="1:12">
      <c r="A4" s="1">
        <v>888</v>
      </c>
      <c r="B4" s="1" t="s">
        <v>34</v>
      </c>
      <c r="C4" s="15" t="s">
        <v>31</v>
      </c>
      <c r="D4" s="13" t="s">
        <v>35</v>
      </c>
      <c r="E4" s="3"/>
      <c r="F4" s="10">
        <f ca="1">IF(Tabla1[[#This Row],[VEHICULO]]="","",TODAY())</f>
        <v>45343</v>
      </c>
      <c r="G4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4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4" s="102" t="str">
        <f>IF(IFERROR(VLOOKUP(Tabla1[[#This Row],[VEHICULO]],CITAS!E:P,7,FALSE),"SIN CITA")=0,"SIN CITA",IFERROR(VLOOKUP(Tabla1[[#This Row],[VEHICULO]],CITAS!E:P,7,FALSE),"SIN CITA"))</f>
        <v>SIN CITA</v>
      </c>
      <c r="J4" s="103" t="str">
        <f>IF(IFERROR(VLOOKUP(Tabla1[[#This Row],[VEHICULO]],CITAS!E:P,8,FALSE),"SIN CITA")=0,"SIN CITA",IFERROR(VLOOKUP(Tabla1[[#This Row],[VEHICULO]],CITAS!E:P,8,FALSE),"SIN CITA"))</f>
        <v>SIN CITA</v>
      </c>
      <c r="K4" s="103" t="str">
        <f>IF(IFERROR(VLOOKUP(Tabla1[[#This Row],[VEHICULO]],CITAS!E:P,9,FALSE),"SIN CITA")=0,"SIN CITA",IFERROR(VLOOKUP(Tabla1[[#This Row],[VEHICULO]],CITAS!E:P,9,FALSE),"SIN CITA"))</f>
        <v>SIN CITA</v>
      </c>
      <c r="L4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5" spans="1:12">
      <c r="A5" s="1">
        <v>1502</v>
      </c>
      <c r="B5" s="1" t="s">
        <v>36</v>
      </c>
      <c r="C5" s="15" t="s">
        <v>31</v>
      </c>
      <c r="D5" s="13" t="s">
        <v>32</v>
      </c>
      <c r="E5" s="3">
        <v>45481</v>
      </c>
      <c r="F5" s="10">
        <f ca="1">IF(Tabla1[[#This Row],[VEHICULO]]="","",TODAY())</f>
        <v>45343</v>
      </c>
      <c r="G5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" s="5">
        <f ca="1">IF(Tabla1[[#This Row],[VEHICULO]]="","",IF(Tabla1[[#This Row],[SITUACION]]="BAJA","BAJA",IF(Tabla1[[#This Row],[PROXIMA ITV]]="",8888888888,Tabla1[[#This Row],[PROXIMA ITV]]-Tabla1[[#This Row],[FECHA ACTUAL]])))</f>
        <v>138</v>
      </c>
      <c r="I5" s="102" t="str">
        <f>IF(IFERROR(VLOOKUP(Tabla1[[#This Row],[VEHICULO]],CITAS!E:P,7,FALSE),"SIN CITA")=0,"SIN CITA",IFERROR(VLOOKUP(Tabla1[[#This Row],[VEHICULO]],CITAS!E:P,7,FALSE),"SIN CITA"))</f>
        <v>SIN CITA</v>
      </c>
      <c r="J5" s="103" t="str">
        <f>IF(IFERROR(VLOOKUP(Tabla1[[#This Row],[VEHICULO]],CITAS!E:P,8,FALSE),"SIN CITA")=0,"SIN CITA",IFERROR(VLOOKUP(Tabla1[[#This Row],[VEHICULO]],CITAS!E:P,8,FALSE),"SIN CITA"))</f>
        <v>SIN CITA</v>
      </c>
      <c r="K5" s="103" t="str">
        <f>IF(IFERROR(VLOOKUP(Tabla1[[#This Row],[VEHICULO]],CITAS!E:P,9,FALSE),"SIN CITA")=0,"SIN CITA",IFERROR(VLOOKUP(Tabla1[[#This Row],[VEHICULO]],CITAS!E:P,9,FALSE),"SIN CITA"))</f>
        <v>SIN CITA</v>
      </c>
      <c r="L5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" spans="1:12">
      <c r="A6" s="1">
        <v>1815</v>
      </c>
      <c r="B6" s="1" t="s">
        <v>37</v>
      </c>
      <c r="C6" s="15" t="s">
        <v>31</v>
      </c>
      <c r="D6" s="13" t="s">
        <v>32</v>
      </c>
      <c r="E6" s="3">
        <v>45539</v>
      </c>
      <c r="F6" s="10">
        <f ca="1">IF(Tabla1[[#This Row],[VEHICULO]]="","",TODAY())</f>
        <v>45343</v>
      </c>
      <c r="G6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" s="5">
        <f ca="1">IF(Tabla1[[#This Row],[VEHICULO]]="","",IF(Tabla1[[#This Row],[SITUACION]]="BAJA","BAJA",IF(Tabla1[[#This Row],[PROXIMA ITV]]="",8888888888,Tabla1[[#This Row],[PROXIMA ITV]]-Tabla1[[#This Row],[FECHA ACTUAL]])))</f>
        <v>196</v>
      </c>
      <c r="I6" s="102" t="str">
        <f>IF(IFERROR(VLOOKUP(Tabla1[[#This Row],[VEHICULO]],CITAS!E:P,7,FALSE),"SIN CITA")=0,"SIN CITA",IFERROR(VLOOKUP(Tabla1[[#This Row],[VEHICULO]],CITAS!E:P,7,FALSE),"SIN CITA"))</f>
        <v>SIN CITA</v>
      </c>
      <c r="J6" s="103" t="str">
        <f>IF(IFERROR(VLOOKUP(Tabla1[[#This Row],[VEHICULO]],CITAS!E:P,8,FALSE),"SIN CITA")=0,"SIN CITA",IFERROR(VLOOKUP(Tabla1[[#This Row],[VEHICULO]],CITAS!E:P,8,FALSE),"SIN CITA"))</f>
        <v>SIN CITA</v>
      </c>
      <c r="K6" s="103" t="str">
        <f>IF(IFERROR(VLOOKUP(Tabla1[[#This Row],[VEHICULO]],CITAS!E:P,9,FALSE),"SIN CITA")=0,"SIN CITA",IFERROR(VLOOKUP(Tabla1[[#This Row],[VEHICULO]],CITAS!E:P,9,FALSE),"SIN CITA"))</f>
        <v>SIN CITA</v>
      </c>
      <c r="L6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7" spans="1:12">
      <c r="A7" s="1">
        <v>1817</v>
      </c>
      <c r="B7" s="1" t="s">
        <v>38</v>
      </c>
      <c r="C7" s="15" t="s">
        <v>31</v>
      </c>
      <c r="D7" s="13" t="s">
        <v>32</v>
      </c>
      <c r="E7" s="3">
        <v>45376</v>
      </c>
      <c r="F7" s="10">
        <f ca="1">IF(Tabla1[[#This Row],[VEHICULO]]="","",TODAY())</f>
        <v>45343</v>
      </c>
      <c r="G7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PROXIMO MES</v>
      </c>
      <c r="H7" s="5">
        <f ca="1">IF(Tabla1[[#This Row],[VEHICULO]]="","",IF(Tabla1[[#This Row],[SITUACION]]="BAJA","BAJA",IF(Tabla1[[#This Row],[PROXIMA ITV]]="",8888888888,Tabla1[[#This Row],[PROXIMA ITV]]-Tabla1[[#This Row],[FECHA ACTUAL]])))</f>
        <v>33</v>
      </c>
      <c r="I7" s="102">
        <f>IF(IFERROR(VLOOKUP(Tabla1[[#This Row],[VEHICULO]],CITAS!E:P,7,FALSE),"SIN CITA")=0,"SIN CITA",IFERROR(VLOOKUP(Tabla1[[#This Row],[VEHICULO]],CITAS!E:P,7,FALSE),"SIN CITA"))</f>
        <v>45355</v>
      </c>
      <c r="J7" s="103">
        <f>IF(IFERROR(VLOOKUP(Tabla1[[#This Row],[VEHICULO]],CITAS!E:P,8,FALSE),"SIN CITA")=0,"SIN CITA",IFERROR(VLOOKUP(Tabla1[[#This Row],[VEHICULO]],CITAS!E:P,8,FALSE),"SIN CITA"))</f>
        <v>0.41666666666666669</v>
      </c>
      <c r="K7" s="103" t="str">
        <f>IF(IFERROR(VLOOKUP(Tabla1[[#This Row],[VEHICULO]],CITAS!E:P,9,FALSE),"SIN CITA")=0,"SIN CITA",IFERROR(VLOOKUP(Tabla1[[#This Row],[VEHICULO]],CITAS!E:P,9,FALSE),"SIN CITA"))</f>
        <v>Sionlla</v>
      </c>
      <c r="L7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BLUE</v>
      </c>
    </row>
    <row r="8" spans="1:12">
      <c r="A8" s="1">
        <v>1917</v>
      </c>
      <c r="B8" s="1" t="s">
        <v>39</v>
      </c>
      <c r="C8" s="15" t="s">
        <v>31</v>
      </c>
      <c r="D8" s="13" t="s">
        <v>35</v>
      </c>
      <c r="E8" s="3"/>
      <c r="F8" s="10">
        <f ca="1">IF(Tabla1[[#This Row],[VEHICULO]]="","",TODAY())</f>
        <v>45343</v>
      </c>
      <c r="G8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8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8" s="102" t="str">
        <f>IF(IFERROR(VLOOKUP(Tabla1[[#This Row],[VEHICULO]],CITAS!E:P,7,FALSE),"SIN CITA")=0,"SIN CITA",IFERROR(VLOOKUP(Tabla1[[#This Row],[VEHICULO]],CITAS!E:P,7,FALSE),"SIN CITA"))</f>
        <v>SIN CITA</v>
      </c>
      <c r="J8" s="103" t="str">
        <f>IF(IFERROR(VLOOKUP(Tabla1[[#This Row],[VEHICULO]],CITAS!E:P,8,FALSE),"SIN CITA")=0,"SIN CITA",IFERROR(VLOOKUP(Tabla1[[#This Row],[VEHICULO]],CITAS!E:P,8,FALSE),"SIN CITA"))</f>
        <v>SIN CITA</v>
      </c>
      <c r="K8" s="103" t="str">
        <f>IF(IFERROR(VLOOKUP(Tabla1[[#This Row],[VEHICULO]],CITAS!E:P,9,FALSE),"SIN CITA")=0,"SIN CITA",IFERROR(VLOOKUP(Tabla1[[#This Row],[VEHICULO]],CITAS!E:P,9,FALSE),"SIN CITA"))</f>
        <v>SIN CITA</v>
      </c>
      <c r="L8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9" spans="1:12">
      <c r="A9" s="1">
        <v>1958</v>
      </c>
      <c r="B9" s="1" t="s">
        <v>40</v>
      </c>
      <c r="C9" s="15" t="s">
        <v>31</v>
      </c>
      <c r="D9" s="13" t="s">
        <v>35</v>
      </c>
      <c r="E9" s="3"/>
      <c r="F9" s="10">
        <f ca="1">IF(Tabla1[[#This Row],[VEHICULO]]="","",TODAY())</f>
        <v>45343</v>
      </c>
      <c r="G9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9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9" s="102" t="str">
        <f>IF(IFERROR(VLOOKUP(Tabla1[[#This Row],[VEHICULO]],CITAS!E:P,7,FALSE),"SIN CITA")=0,"SIN CITA",IFERROR(VLOOKUP(Tabla1[[#This Row],[VEHICULO]],CITAS!E:P,7,FALSE),"SIN CITA"))</f>
        <v>SIN CITA</v>
      </c>
      <c r="J9" s="103" t="str">
        <f>IF(IFERROR(VLOOKUP(Tabla1[[#This Row],[VEHICULO]],CITAS!E:P,8,FALSE),"SIN CITA")=0,"SIN CITA",IFERROR(VLOOKUP(Tabla1[[#This Row],[VEHICULO]],CITAS!E:P,8,FALSE),"SIN CITA"))</f>
        <v>SIN CITA</v>
      </c>
      <c r="K9" s="103" t="str">
        <f>IF(IFERROR(VLOOKUP(Tabla1[[#This Row],[VEHICULO]],CITAS!E:P,9,FALSE),"SIN CITA")=0,"SIN CITA",IFERROR(VLOOKUP(Tabla1[[#This Row],[VEHICULO]],CITAS!E:P,9,FALSE),"SIN CITA"))</f>
        <v>SIN CITA</v>
      </c>
      <c r="L9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10" spans="1:12">
      <c r="A10" s="1">
        <v>1966</v>
      </c>
      <c r="B10" s="1" t="s">
        <v>41</v>
      </c>
      <c r="C10" s="15" t="s">
        <v>31</v>
      </c>
      <c r="D10" s="13" t="s">
        <v>35</v>
      </c>
      <c r="E10" s="3"/>
      <c r="F10" s="10">
        <f ca="1">IF(Tabla1[[#This Row],[VEHICULO]]="","",TODAY())</f>
        <v>45343</v>
      </c>
      <c r="G10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10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10" s="102" t="str">
        <f>IF(IFERROR(VLOOKUP(Tabla1[[#This Row],[VEHICULO]],CITAS!E:P,7,FALSE),"SIN CITA")=0,"SIN CITA",IFERROR(VLOOKUP(Tabla1[[#This Row],[VEHICULO]],CITAS!E:P,7,FALSE),"SIN CITA"))</f>
        <v>SIN CITA</v>
      </c>
      <c r="J10" s="103" t="str">
        <f>IF(IFERROR(VLOOKUP(Tabla1[[#This Row],[VEHICULO]],CITAS!E:P,8,FALSE),"SIN CITA")=0,"SIN CITA",IFERROR(VLOOKUP(Tabla1[[#This Row],[VEHICULO]],CITAS!E:P,8,FALSE),"SIN CITA"))</f>
        <v>SIN CITA</v>
      </c>
      <c r="K10" s="103" t="str">
        <f>IF(IFERROR(VLOOKUP(Tabla1[[#This Row],[VEHICULO]],CITAS!E:P,9,FALSE),"SIN CITA")=0,"SIN CITA",IFERROR(VLOOKUP(Tabla1[[#This Row],[VEHICULO]],CITAS!E:P,9,FALSE),"SIN CITA"))</f>
        <v>SIN CITA</v>
      </c>
      <c r="L10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11" spans="1:12">
      <c r="A11" s="1">
        <v>1967</v>
      </c>
      <c r="B11" s="1" t="s">
        <v>42</v>
      </c>
      <c r="C11" s="15" t="s">
        <v>31</v>
      </c>
      <c r="D11" s="13" t="s">
        <v>35</v>
      </c>
      <c r="E11" s="3"/>
      <c r="F11" s="10">
        <f ca="1">IF(Tabla1[[#This Row],[VEHICULO]]="","",TODAY())</f>
        <v>45343</v>
      </c>
      <c r="G11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11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11" s="102" t="str">
        <f>IF(IFERROR(VLOOKUP(Tabla1[[#This Row],[VEHICULO]],CITAS!E:P,7,FALSE),"SIN CITA")=0,"SIN CITA",IFERROR(VLOOKUP(Tabla1[[#This Row],[VEHICULO]],CITAS!E:P,7,FALSE),"SIN CITA"))</f>
        <v>SIN CITA</v>
      </c>
      <c r="J11" s="103" t="str">
        <f>IF(IFERROR(VLOOKUP(Tabla1[[#This Row],[VEHICULO]],CITAS!E:P,8,FALSE),"SIN CITA")=0,"SIN CITA",IFERROR(VLOOKUP(Tabla1[[#This Row],[VEHICULO]],CITAS!E:P,8,FALSE),"SIN CITA"))</f>
        <v>SIN CITA</v>
      </c>
      <c r="K11" s="103" t="str">
        <f>IF(IFERROR(VLOOKUP(Tabla1[[#This Row],[VEHICULO]],CITAS!E:P,9,FALSE),"SIN CITA")=0,"SIN CITA",IFERROR(VLOOKUP(Tabla1[[#This Row],[VEHICULO]],CITAS!E:P,9,FALSE),"SIN CITA"))</f>
        <v>SIN CITA</v>
      </c>
      <c r="L11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12" spans="1:12">
      <c r="A12" s="1">
        <v>1971</v>
      </c>
      <c r="B12" s="1" t="s">
        <v>43</v>
      </c>
      <c r="C12" s="15" t="s">
        <v>31</v>
      </c>
      <c r="D12" s="13" t="s">
        <v>35</v>
      </c>
      <c r="E12" s="3"/>
      <c r="F12" s="10">
        <f ca="1">IF(Tabla1[[#This Row],[VEHICULO]]="","",TODAY())</f>
        <v>45343</v>
      </c>
      <c r="G12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12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12" s="102" t="str">
        <f>IF(IFERROR(VLOOKUP(Tabla1[[#This Row],[VEHICULO]],CITAS!E:P,7,FALSE),"SIN CITA")=0,"SIN CITA",IFERROR(VLOOKUP(Tabla1[[#This Row],[VEHICULO]],CITAS!E:P,7,FALSE),"SIN CITA"))</f>
        <v>SIN CITA</v>
      </c>
      <c r="J12" s="103" t="str">
        <f>IF(IFERROR(VLOOKUP(Tabla1[[#This Row],[VEHICULO]],CITAS!E:P,8,FALSE),"SIN CITA")=0,"SIN CITA",IFERROR(VLOOKUP(Tabla1[[#This Row],[VEHICULO]],CITAS!E:P,8,FALSE),"SIN CITA"))</f>
        <v>SIN CITA</v>
      </c>
      <c r="K12" s="103" t="str">
        <f>IF(IFERROR(VLOOKUP(Tabla1[[#This Row],[VEHICULO]],CITAS!E:P,9,FALSE),"SIN CITA")=0,"SIN CITA",IFERROR(VLOOKUP(Tabla1[[#This Row],[VEHICULO]],CITAS!E:P,9,FALSE),"SIN CITA"))</f>
        <v>SIN CITA</v>
      </c>
      <c r="L12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13" spans="1:12">
      <c r="A13" s="1">
        <v>1972</v>
      </c>
      <c r="B13" s="1" t="s">
        <v>44</v>
      </c>
      <c r="C13" s="15" t="s">
        <v>31</v>
      </c>
      <c r="D13" s="13" t="s">
        <v>35</v>
      </c>
      <c r="E13" s="3"/>
      <c r="F13" s="10">
        <f ca="1">IF(Tabla1[[#This Row],[VEHICULO]]="","",TODAY())</f>
        <v>45343</v>
      </c>
      <c r="G13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13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13" s="102" t="str">
        <f>IF(IFERROR(VLOOKUP(Tabla1[[#This Row],[VEHICULO]],CITAS!E:P,7,FALSE),"SIN CITA")=0,"SIN CITA",IFERROR(VLOOKUP(Tabla1[[#This Row],[VEHICULO]],CITAS!E:P,7,FALSE),"SIN CITA"))</f>
        <v>SIN CITA</v>
      </c>
      <c r="J13" s="103" t="str">
        <f>IF(IFERROR(VLOOKUP(Tabla1[[#This Row],[VEHICULO]],CITAS!E:P,8,FALSE),"SIN CITA")=0,"SIN CITA",IFERROR(VLOOKUP(Tabla1[[#This Row],[VEHICULO]],CITAS!E:P,8,FALSE),"SIN CITA"))</f>
        <v>SIN CITA</v>
      </c>
      <c r="K13" s="103" t="str">
        <f>IF(IFERROR(VLOOKUP(Tabla1[[#This Row],[VEHICULO]],CITAS!E:P,9,FALSE),"SIN CITA")=0,"SIN CITA",IFERROR(VLOOKUP(Tabla1[[#This Row],[VEHICULO]],CITAS!E:P,9,FALSE),"SIN CITA"))</f>
        <v>SIN CITA</v>
      </c>
      <c r="L13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14" spans="1:12">
      <c r="A14" s="1">
        <v>1973</v>
      </c>
      <c r="B14" s="1" t="s">
        <v>45</v>
      </c>
      <c r="C14" s="15" t="s">
        <v>31</v>
      </c>
      <c r="D14" s="13" t="s">
        <v>35</v>
      </c>
      <c r="E14" s="3"/>
      <c r="F14" s="10">
        <f ca="1">IF(Tabla1[[#This Row],[VEHICULO]]="","",TODAY())</f>
        <v>45343</v>
      </c>
      <c r="G14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14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14" s="102" t="str">
        <f>IF(IFERROR(VLOOKUP(Tabla1[[#This Row],[VEHICULO]],CITAS!E:P,7,FALSE),"SIN CITA")=0,"SIN CITA",IFERROR(VLOOKUP(Tabla1[[#This Row],[VEHICULO]],CITAS!E:P,7,FALSE),"SIN CITA"))</f>
        <v>SIN CITA</v>
      </c>
      <c r="J14" s="103" t="str">
        <f>IF(IFERROR(VLOOKUP(Tabla1[[#This Row],[VEHICULO]],CITAS!E:P,8,FALSE),"SIN CITA")=0,"SIN CITA",IFERROR(VLOOKUP(Tabla1[[#This Row],[VEHICULO]],CITAS!E:P,8,FALSE),"SIN CITA"))</f>
        <v>SIN CITA</v>
      </c>
      <c r="K14" s="103" t="str">
        <f>IF(IFERROR(VLOOKUP(Tabla1[[#This Row],[VEHICULO]],CITAS!E:P,9,FALSE),"SIN CITA")=0,"SIN CITA",IFERROR(VLOOKUP(Tabla1[[#This Row],[VEHICULO]],CITAS!E:P,9,FALSE),"SIN CITA"))</f>
        <v>SIN CITA</v>
      </c>
      <c r="L14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15" spans="1:12">
      <c r="A15" s="1">
        <v>1974</v>
      </c>
      <c r="B15" s="1" t="s">
        <v>46</v>
      </c>
      <c r="C15" s="15" t="s">
        <v>31</v>
      </c>
      <c r="D15" s="13" t="s">
        <v>35</v>
      </c>
      <c r="E15" s="3"/>
      <c r="F15" s="10">
        <f ca="1">IF(Tabla1[[#This Row],[VEHICULO]]="","",TODAY())</f>
        <v>45343</v>
      </c>
      <c r="G15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15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15" s="102" t="str">
        <f>IF(IFERROR(VLOOKUP(Tabla1[[#This Row],[VEHICULO]],CITAS!E:P,7,FALSE),"SIN CITA")=0,"SIN CITA",IFERROR(VLOOKUP(Tabla1[[#This Row],[VEHICULO]],CITAS!E:P,7,FALSE),"SIN CITA"))</f>
        <v>SIN CITA</v>
      </c>
      <c r="J15" s="103" t="str">
        <f>IF(IFERROR(VLOOKUP(Tabla1[[#This Row],[VEHICULO]],CITAS!E:P,8,FALSE),"SIN CITA")=0,"SIN CITA",IFERROR(VLOOKUP(Tabla1[[#This Row],[VEHICULO]],CITAS!E:P,8,FALSE),"SIN CITA"))</f>
        <v>SIN CITA</v>
      </c>
      <c r="K15" s="103" t="str">
        <f>IF(IFERROR(VLOOKUP(Tabla1[[#This Row],[VEHICULO]],CITAS!E:P,9,FALSE),"SIN CITA")=0,"SIN CITA",IFERROR(VLOOKUP(Tabla1[[#This Row],[VEHICULO]],CITAS!E:P,9,FALSE),"SIN CITA"))</f>
        <v>SIN CITA</v>
      </c>
      <c r="L15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16" spans="1:12">
      <c r="A16" s="1">
        <v>1976</v>
      </c>
      <c r="B16" s="1" t="s">
        <v>47</v>
      </c>
      <c r="C16" s="15" t="s">
        <v>31</v>
      </c>
      <c r="D16" s="13" t="s">
        <v>32</v>
      </c>
      <c r="E16" s="3">
        <v>45516</v>
      </c>
      <c r="F16" s="10">
        <f ca="1">IF(Tabla1[[#This Row],[VEHICULO]]="","",TODAY())</f>
        <v>45343</v>
      </c>
      <c r="G16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16" s="5">
        <f ca="1">IF(Tabla1[[#This Row],[VEHICULO]]="","",IF(Tabla1[[#This Row],[SITUACION]]="BAJA","BAJA",IF(Tabla1[[#This Row],[PROXIMA ITV]]="",8888888888,Tabla1[[#This Row],[PROXIMA ITV]]-Tabla1[[#This Row],[FECHA ACTUAL]])))</f>
        <v>173</v>
      </c>
      <c r="I16" s="102" t="str">
        <f>IF(IFERROR(VLOOKUP(Tabla1[[#This Row],[VEHICULO]],CITAS!E:P,7,FALSE),"SIN CITA")=0,"SIN CITA",IFERROR(VLOOKUP(Tabla1[[#This Row],[VEHICULO]],CITAS!E:P,7,FALSE),"SIN CITA"))</f>
        <v>SIN CITA</v>
      </c>
      <c r="J16" s="103" t="str">
        <f>IF(IFERROR(VLOOKUP(Tabla1[[#This Row],[VEHICULO]],CITAS!E:P,8,FALSE),"SIN CITA")=0,"SIN CITA",IFERROR(VLOOKUP(Tabla1[[#This Row],[VEHICULO]],CITAS!E:P,8,FALSE),"SIN CITA"))</f>
        <v>SIN CITA</v>
      </c>
      <c r="K16" s="103" t="str">
        <f>IF(IFERROR(VLOOKUP(Tabla1[[#This Row],[VEHICULO]],CITAS!E:P,9,FALSE),"SIN CITA")=0,"SIN CITA",IFERROR(VLOOKUP(Tabla1[[#This Row],[VEHICULO]],CITAS!E:P,9,FALSE),"SIN CITA"))</f>
        <v>SIN CITA</v>
      </c>
      <c r="L16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17" spans="1:12">
      <c r="A17" s="1">
        <v>1978</v>
      </c>
      <c r="B17" s="1" t="s">
        <v>48</v>
      </c>
      <c r="C17" s="15" t="s">
        <v>31</v>
      </c>
      <c r="D17" s="13" t="s">
        <v>32</v>
      </c>
      <c r="E17" s="3">
        <v>45504</v>
      </c>
      <c r="F17" s="10">
        <f ca="1">IF(Tabla1[[#This Row],[VEHICULO]]="","",TODAY())</f>
        <v>45343</v>
      </c>
      <c r="G17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17" s="5">
        <f ca="1">IF(Tabla1[[#This Row],[VEHICULO]]="","",IF(Tabla1[[#This Row],[SITUACION]]="BAJA","BAJA",IF(Tabla1[[#This Row],[PROXIMA ITV]]="",8888888888,Tabla1[[#This Row],[PROXIMA ITV]]-Tabla1[[#This Row],[FECHA ACTUAL]])))</f>
        <v>161</v>
      </c>
      <c r="I17" s="102" t="str">
        <f>IF(IFERROR(VLOOKUP(Tabla1[[#This Row],[VEHICULO]],CITAS!E:P,7,FALSE),"SIN CITA")=0,"SIN CITA",IFERROR(VLOOKUP(Tabla1[[#This Row],[VEHICULO]],CITAS!E:P,7,FALSE),"SIN CITA"))</f>
        <v>SIN CITA</v>
      </c>
      <c r="J17" s="103" t="str">
        <f>IF(IFERROR(VLOOKUP(Tabla1[[#This Row],[VEHICULO]],CITAS!E:P,8,FALSE),"SIN CITA")=0,"SIN CITA",IFERROR(VLOOKUP(Tabla1[[#This Row],[VEHICULO]],CITAS!E:P,8,FALSE),"SIN CITA"))</f>
        <v>SIN CITA</v>
      </c>
      <c r="K17" s="103" t="str">
        <f>IF(IFERROR(VLOOKUP(Tabla1[[#This Row],[VEHICULO]],CITAS!E:P,9,FALSE),"SIN CITA")=0,"SIN CITA",IFERROR(VLOOKUP(Tabla1[[#This Row],[VEHICULO]],CITAS!E:P,9,FALSE),"SIN CITA"))</f>
        <v>SIN CITA</v>
      </c>
      <c r="L17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18" spans="1:12">
      <c r="A18" s="1">
        <v>1980</v>
      </c>
      <c r="B18" s="1" t="s">
        <v>49</v>
      </c>
      <c r="C18" s="15" t="s">
        <v>31</v>
      </c>
      <c r="D18" s="13" t="s">
        <v>35</v>
      </c>
      <c r="E18" s="3"/>
      <c r="F18" s="10">
        <f ca="1">IF(Tabla1[[#This Row],[VEHICULO]]="","",TODAY())</f>
        <v>45343</v>
      </c>
      <c r="G18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18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18" s="102" t="str">
        <f>IF(IFERROR(VLOOKUP(Tabla1[[#This Row],[VEHICULO]],CITAS!E:P,7,FALSE),"SIN CITA")=0,"SIN CITA",IFERROR(VLOOKUP(Tabla1[[#This Row],[VEHICULO]],CITAS!E:P,7,FALSE),"SIN CITA"))</f>
        <v>SIN CITA</v>
      </c>
      <c r="J18" s="103" t="str">
        <f>IF(IFERROR(VLOOKUP(Tabla1[[#This Row],[VEHICULO]],CITAS!E:P,8,FALSE),"SIN CITA")=0,"SIN CITA",IFERROR(VLOOKUP(Tabla1[[#This Row],[VEHICULO]],CITAS!E:P,8,FALSE),"SIN CITA"))</f>
        <v>SIN CITA</v>
      </c>
      <c r="K18" s="103" t="str">
        <f>IF(IFERROR(VLOOKUP(Tabla1[[#This Row],[VEHICULO]],CITAS!E:P,9,FALSE),"SIN CITA")=0,"SIN CITA",IFERROR(VLOOKUP(Tabla1[[#This Row],[VEHICULO]],CITAS!E:P,9,FALSE),"SIN CITA"))</f>
        <v>SIN CITA</v>
      </c>
      <c r="L18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19" spans="1:12">
      <c r="A19" s="1">
        <v>1982</v>
      </c>
      <c r="B19" s="1" t="s">
        <v>50</v>
      </c>
      <c r="C19" s="15" t="s">
        <v>31</v>
      </c>
      <c r="D19" s="13" t="s">
        <v>32</v>
      </c>
      <c r="E19" s="3">
        <v>45529</v>
      </c>
      <c r="F19" s="10">
        <f ca="1">IF(Tabla1[[#This Row],[VEHICULO]]="","",TODAY())</f>
        <v>45343</v>
      </c>
      <c r="G19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19" s="5">
        <f ca="1">IF(Tabla1[[#This Row],[VEHICULO]]="","",IF(Tabla1[[#This Row],[SITUACION]]="BAJA","BAJA",IF(Tabla1[[#This Row],[PROXIMA ITV]]="",8888888888,Tabla1[[#This Row],[PROXIMA ITV]]-Tabla1[[#This Row],[FECHA ACTUAL]])))</f>
        <v>186</v>
      </c>
      <c r="I19" s="102" t="str">
        <f>IF(IFERROR(VLOOKUP(Tabla1[[#This Row],[VEHICULO]],CITAS!E:P,7,FALSE),"SIN CITA")=0,"SIN CITA",IFERROR(VLOOKUP(Tabla1[[#This Row],[VEHICULO]],CITAS!E:P,7,FALSE),"SIN CITA"))</f>
        <v>SIN CITA</v>
      </c>
      <c r="J19" s="103" t="str">
        <f>IF(IFERROR(VLOOKUP(Tabla1[[#This Row],[VEHICULO]],CITAS!E:P,8,FALSE),"SIN CITA")=0,"SIN CITA",IFERROR(VLOOKUP(Tabla1[[#This Row],[VEHICULO]],CITAS!E:P,8,FALSE),"SIN CITA"))</f>
        <v>SIN CITA</v>
      </c>
      <c r="K19" s="103" t="str">
        <f>IF(IFERROR(VLOOKUP(Tabla1[[#This Row],[VEHICULO]],CITAS!E:P,9,FALSE),"SIN CITA")=0,"SIN CITA",IFERROR(VLOOKUP(Tabla1[[#This Row],[VEHICULO]],CITAS!E:P,9,FALSE),"SIN CITA"))</f>
        <v>SIN CITA</v>
      </c>
      <c r="L19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20" spans="1:12">
      <c r="A20" s="1">
        <v>1984</v>
      </c>
      <c r="B20" s="1" t="s">
        <v>51</v>
      </c>
      <c r="C20" s="15" t="s">
        <v>31</v>
      </c>
      <c r="D20" s="13" t="s">
        <v>32</v>
      </c>
      <c r="E20" s="3">
        <v>45497</v>
      </c>
      <c r="F20" s="10">
        <f ca="1">IF(Tabla1[[#This Row],[VEHICULO]]="","",TODAY())</f>
        <v>45343</v>
      </c>
      <c r="G20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20" s="5">
        <f ca="1">IF(Tabla1[[#This Row],[VEHICULO]]="","",IF(Tabla1[[#This Row],[SITUACION]]="BAJA","BAJA",IF(Tabla1[[#This Row],[PROXIMA ITV]]="",8888888888,Tabla1[[#This Row],[PROXIMA ITV]]-Tabla1[[#This Row],[FECHA ACTUAL]])))</f>
        <v>154</v>
      </c>
      <c r="I20" s="102" t="str">
        <f>IF(IFERROR(VLOOKUP(Tabla1[[#This Row],[VEHICULO]],CITAS!E:P,7,FALSE),"SIN CITA")=0,"SIN CITA",IFERROR(VLOOKUP(Tabla1[[#This Row],[VEHICULO]],CITAS!E:P,7,FALSE),"SIN CITA"))</f>
        <v>SIN CITA</v>
      </c>
      <c r="J20" s="103" t="str">
        <f>IF(IFERROR(VLOOKUP(Tabla1[[#This Row],[VEHICULO]],CITAS!E:P,8,FALSE),"SIN CITA")=0,"SIN CITA",IFERROR(VLOOKUP(Tabla1[[#This Row],[VEHICULO]],CITAS!E:P,8,FALSE),"SIN CITA"))</f>
        <v>SIN CITA</v>
      </c>
      <c r="K20" s="103" t="str">
        <f>IF(IFERROR(VLOOKUP(Tabla1[[#This Row],[VEHICULO]],CITAS!E:P,9,FALSE),"SIN CITA")=0,"SIN CITA",IFERROR(VLOOKUP(Tabla1[[#This Row],[VEHICULO]],CITAS!E:P,9,FALSE),"SIN CITA"))</f>
        <v>SIN CITA</v>
      </c>
      <c r="L20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21" spans="1:12">
      <c r="A21" s="1">
        <v>1986</v>
      </c>
      <c r="B21" s="1" t="s">
        <v>52</v>
      </c>
      <c r="C21" s="15" t="s">
        <v>31</v>
      </c>
      <c r="D21" s="13" t="s">
        <v>32</v>
      </c>
      <c r="E21" s="3">
        <v>45420</v>
      </c>
      <c r="F21" s="10">
        <f ca="1">IF(Tabla1[[#This Row],[VEHICULO]]="","",TODAY())</f>
        <v>45343</v>
      </c>
      <c r="G21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21" s="5">
        <f ca="1">IF(Tabla1[[#This Row],[VEHICULO]]="","",IF(Tabla1[[#This Row],[SITUACION]]="BAJA","BAJA",IF(Tabla1[[#This Row],[PROXIMA ITV]]="",8888888888,Tabla1[[#This Row],[PROXIMA ITV]]-Tabla1[[#This Row],[FECHA ACTUAL]])))</f>
        <v>77</v>
      </c>
      <c r="I21" s="102">
        <f>IF(IFERROR(VLOOKUP(Tabla1[[#This Row],[VEHICULO]],CITAS!E:P,7,FALSE),"SIN CITA")=0,"SIN CITA",IFERROR(VLOOKUP(Tabla1[[#This Row],[VEHICULO]],CITAS!E:P,7,FALSE),"SIN CITA"))</f>
        <v>45392</v>
      </c>
      <c r="J21" s="103">
        <f>IF(IFERROR(VLOOKUP(Tabla1[[#This Row],[VEHICULO]],CITAS!E:P,8,FALSE),"SIN CITA")=0,"SIN CITA",IFERROR(VLOOKUP(Tabla1[[#This Row],[VEHICULO]],CITAS!E:P,8,FALSE),"SIN CITA"))</f>
        <v>0.45833333333333331</v>
      </c>
      <c r="K21" s="103" t="str">
        <f>IF(IFERROR(VLOOKUP(Tabla1[[#This Row],[VEHICULO]],CITAS!E:P,9,FALSE),"SIN CITA")=0,"SIN CITA",IFERROR(VLOOKUP(Tabla1[[#This Row],[VEHICULO]],CITAS!E:P,9,FALSE),"SIN CITA"))</f>
        <v>Cacheiras</v>
      </c>
      <c r="L21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22" spans="1:12">
      <c r="A22" s="1">
        <v>1988</v>
      </c>
      <c r="B22" s="1" t="s">
        <v>53</v>
      </c>
      <c r="C22" s="15" t="s">
        <v>31</v>
      </c>
      <c r="D22" s="13" t="s">
        <v>35</v>
      </c>
      <c r="E22" s="3"/>
      <c r="F22" s="10">
        <f ca="1">IF(Tabla1[[#This Row],[VEHICULO]]="","",TODAY())</f>
        <v>45343</v>
      </c>
      <c r="G22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22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22" s="102" t="str">
        <f>IF(IFERROR(VLOOKUP(Tabla1[[#This Row],[VEHICULO]],CITAS!E:P,7,FALSE),"SIN CITA")=0,"SIN CITA",IFERROR(VLOOKUP(Tabla1[[#This Row],[VEHICULO]],CITAS!E:P,7,FALSE),"SIN CITA"))</f>
        <v>SIN CITA</v>
      </c>
      <c r="J22" s="103" t="str">
        <f>IF(IFERROR(VLOOKUP(Tabla1[[#This Row],[VEHICULO]],CITAS!E:P,8,FALSE),"SIN CITA")=0,"SIN CITA",IFERROR(VLOOKUP(Tabla1[[#This Row],[VEHICULO]],CITAS!E:P,8,FALSE),"SIN CITA"))</f>
        <v>SIN CITA</v>
      </c>
      <c r="K22" s="103" t="str">
        <f>IF(IFERROR(VLOOKUP(Tabla1[[#This Row],[VEHICULO]],CITAS!E:P,9,FALSE),"SIN CITA")=0,"SIN CITA",IFERROR(VLOOKUP(Tabla1[[#This Row],[VEHICULO]],CITAS!E:P,9,FALSE),"SIN CITA"))</f>
        <v>SIN CITA</v>
      </c>
      <c r="L22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23" spans="1:12">
      <c r="A23" s="1">
        <v>1990</v>
      </c>
      <c r="B23" s="1" t="s">
        <v>54</v>
      </c>
      <c r="C23" s="15" t="s">
        <v>31</v>
      </c>
      <c r="D23" s="13" t="s">
        <v>32</v>
      </c>
      <c r="E23" s="3">
        <v>45465</v>
      </c>
      <c r="F23" s="10">
        <f ca="1">IF(Tabla1[[#This Row],[VEHICULO]]="","",TODAY())</f>
        <v>45343</v>
      </c>
      <c r="G23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23" s="5">
        <f ca="1">IF(Tabla1[[#This Row],[VEHICULO]]="","",IF(Tabla1[[#This Row],[SITUACION]]="BAJA","BAJA",IF(Tabla1[[#This Row],[PROXIMA ITV]]="",8888888888,Tabla1[[#This Row],[PROXIMA ITV]]-Tabla1[[#This Row],[FECHA ACTUAL]])))</f>
        <v>122</v>
      </c>
      <c r="I23" s="102" t="str">
        <f>IF(IFERROR(VLOOKUP(Tabla1[[#This Row],[VEHICULO]],CITAS!E:P,7,FALSE),"SIN CITA")=0,"SIN CITA",IFERROR(VLOOKUP(Tabla1[[#This Row],[VEHICULO]],CITAS!E:P,7,FALSE),"SIN CITA"))</f>
        <v>SIN CITA</v>
      </c>
      <c r="J23" s="103" t="str">
        <f>IF(IFERROR(VLOOKUP(Tabla1[[#This Row],[VEHICULO]],CITAS!E:P,8,FALSE),"SIN CITA")=0,"SIN CITA",IFERROR(VLOOKUP(Tabla1[[#This Row],[VEHICULO]],CITAS!E:P,8,FALSE),"SIN CITA"))</f>
        <v>SIN CITA</v>
      </c>
      <c r="K23" s="103" t="str">
        <f>IF(IFERROR(VLOOKUP(Tabla1[[#This Row],[VEHICULO]],CITAS!E:P,9,FALSE),"SIN CITA")=0,"SIN CITA",IFERROR(VLOOKUP(Tabla1[[#This Row],[VEHICULO]],CITAS!E:P,9,FALSE),"SIN CITA"))</f>
        <v>SIN CITA</v>
      </c>
      <c r="L23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24" spans="1:12">
      <c r="A24" s="1">
        <v>1992</v>
      </c>
      <c r="B24" s="1" t="s">
        <v>55</v>
      </c>
      <c r="C24" s="15" t="s">
        <v>31</v>
      </c>
      <c r="D24" s="13" t="s">
        <v>32</v>
      </c>
      <c r="E24" s="3">
        <v>45470</v>
      </c>
      <c r="F24" s="10">
        <f ca="1">IF(Tabla1[[#This Row],[VEHICULO]]="","",TODAY())</f>
        <v>45343</v>
      </c>
      <c r="G24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24" s="5">
        <f ca="1">IF(Tabla1[[#This Row],[VEHICULO]]="","",IF(Tabla1[[#This Row],[SITUACION]]="BAJA","BAJA",IF(Tabla1[[#This Row],[PROXIMA ITV]]="",8888888888,Tabla1[[#This Row],[PROXIMA ITV]]-Tabla1[[#This Row],[FECHA ACTUAL]])))</f>
        <v>127</v>
      </c>
      <c r="I24" s="102" t="str">
        <f>IF(IFERROR(VLOOKUP(Tabla1[[#This Row],[VEHICULO]],CITAS!E:P,7,FALSE),"SIN CITA")=0,"SIN CITA",IFERROR(VLOOKUP(Tabla1[[#This Row],[VEHICULO]],CITAS!E:P,7,FALSE),"SIN CITA"))</f>
        <v>SIN CITA</v>
      </c>
      <c r="J24" s="103" t="str">
        <f>IF(IFERROR(VLOOKUP(Tabla1[[#This Row],[VEHICULO]],CITAS!E:P,8,FALSE),"SIN CITA")=0,"SIN CITA",IFERROR(VLOOKUP(Tabla1[[#This Row],[VEHICULO]],CITAS!E:P,8,FALSE),"SIN CITA"))</f>
        <v>SIN CITA</v>
      </c>
      <c r="K24" s="103" t="str">
        <f>IF(IFERROR(VLOOKUP(Tabla1[[#This Row],[VEHICULO]],CITAS!E:P,9,FALSE),"SIN CITA")=0,"SIN CITA",IFERROR(VLOOKUP(Tabla1[[#This Row],[VEHICULO]],CITAS!E:P,9,FALSE),"SIN CITA"))</f>
        <v>SIN CITA</v>
      </c>
      <c r="L24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25" spans="1:12">
      <c r="A25" s="1">
        <v>1994</v>
      </c>
      <c r="B25" s="1" t="s">
        <v>56</v>
      </c>
      <c r="C25" s="15" t="s">
        <v>31</v>
      </c>
      <c r="D25" s="13" t="s">
        <v>57</v>
      </c>
      <c r="E25" s="3">
        <v>45303</v>
      </c>
      <c r="F25" s="10">
        <f ca="1">IF(Tabla1[[#This Row],[VEHICULO]]="","",TODAY())</f>
        <v>45343</v>
      </c>
      <c r="G25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ITV RECHAZADA</v>
      </c>
      <c r="H25" s="5">
        <f ca="1">IF(Tabla1[[#This Row],[VEHICULO]]="","",IF(Tabla1[[#This Row],[SITUACION]]="BAJA","BAJA",IF(Tabla1[[#This Row],[PROXIMA ITV]]="",8888888888,Tabla1[[#This Row],[PROXIMA ITV]]-Tabla1[[#This Row],[FECHA ACTUAL]])))</f>
        <v>-40</v>
      </c>
      <c r="I25" s="102" t="str">
        <f>IF(IFERROR(VLOOKUP(Tabla1[[#This Row],[VEHICULO]],CITAS!E:P,7,FALSE),"SIN CITA")=0,"SIN CITA",IFERROR(VLOOKUP(Tabla1[[#This Row],[VEHICULO]],CITAS!E:P,7,FALSE),"SIN CITA"))</f>
        <v>SIN CITA</v>
      </c>
      <c r="J25" s="103" t="str">
        <f>IF(IFERROR(VLOOKUP(Tabla1[[#This Row],[VEHICULO]],CITAS!E:P,8,FALSE),"SIN CITA")=0,"SIN CITA",IFERROR(VLOOKUP(Tabla1[[#This Row],[VEHICULO]],CITAS!E:P,8,FALSE),"SIN CITA"))</f>
        <v>SIN CITA</v>
      </c>
      <c r="K25" s="103" t="str">
        <f>IF(IFERROR(VLOOKUP(Tabla1[[#This Row],[VEHICULO]],CITAS!E:P,9,FALSE),"SIN CITA")=0,"SIN CITA",IFERROR(VLOOKUP(Tabla1[[#This Row],[VEHICULO]],CITAS!E:P,9,FALSE),"SIN CITA"))</f>
        <v>SIN CITA</v>
      </c>
      <c r="L25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GREY</v>
      </c>
    </row>
    <row r="26" spans="1:12">
      <c r="A26" s="1">
        <v>1996</v>
      </c>
      <c r="B26" s="1" t="s">
        <v>58</v>
      </c>
      <c r="C26" s="15" t="s">
        <v>31</v>
      </c>
      <c r="D26" s="13" t="s">
        <v>32</v>
      </c>
      <c r="E26" s="3">
        <v>45445</v>
      </c>
      <c r="F26" s="10">
        <f ca="1">IF(Tabla1[[#This Row],[VEHICULO]]="","",TODAY())</f>
        <v>45343</v>
      </c>
      <c r="G26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26" s="5">
        <f ca="1">IF(Tabla1[[#This Row],[VEHICULO]]="","",IF(Tabla1[[#This Row],[SITUACION]]="BAJA","BAJA",IF(Tabla1[[#This Row],[PROXIMA ITV]]="",8888888888,Tabla1[[#This Row],[PROXIMA ITV]]-Tabla1[[#This Row],[FECHA ACTUAL]])))</f>
        <v>102</v>
      </c>
      <c r="I26" s="102">
        <f>IF(IFERROR(VLOOKUP(Tabla1[[#This Row],[VEHICULO]],CITAS!E:P,7,FALSE),"SIN CITA")=0,"SIN CITA",IFERROR(VLOOKUP(Tabla1[[#This Row],[VEHICULO]],CITAS!E:P,7,FALSE),"SIN CITA"))</f>
        <v>45418</v>
      </c>
      <c r="J26" s="103">
        <f>IF(IFERROR(VLOOKUP(Tabla1[[#This Row],[VEHICULO]],CITAS!E:P,8,FALSE),"SIN CITA")=0,"SIN CITA",IFERROR(VLOOKUP(Tabla1[[#This Row],[VEHICULO]],CITAS!E:P,8,FALSE),"SIN CITA"))</f>
        <v>0.41666666666666669</v>
      </c>
      <c r="K26" s="103" t="str">
        <f>IF(IFERROR(VLOOKUP(Tabla1[[#This Row],[VEHICULO]],CITAS!E:P,9,FALSE),"SIN CITA")=0,"SIN CITA",IFERROR(VLOOKUP(Tabla1[[#This Row],[VEHICULO]],CITAS!E:P,9,FALSE),"SIN CITA"))</f>
        <v>Sionlla</v>
      </c>
      <c r="L26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27" spans="1:12">
      <c r="A27" s="1">
        <v>2318</v>
      </c>
      <c r="B27" s="1" t="s">
        <v>59</v>
      </c>
      <c r="C27" s="15" t="s">
        <v>31</v>
      </c>
      <c r="D27" s="13" t="s">
        <v>35</v>
      </c>
      <c r="E27" s="3"/>
      <c r="F27" s="10">
        <f ca="1">IF(Tabla1[[#This Row],[VEHICULO]]="","",TODAY())</f>
        <v>45343</v>
      </c>
      <c r="G27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27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27" s="102" t="str">
        <f>IF(IFERROR(VLOOKUP(Tabla1[[#This Row],[VEHICULO]],CITAS!E:P,7,FALSE),"SIN CITA")=0,"SIN CITA",IFERROR(VLOOKUP(Tabla1[[#This Row],[VEHICULO]],CITAS!E:P,7,FALSE),"SIN CITA"))</f>
        <v>SIN CITA</v>
      </c>
      <c r="J27" s="103" t="str">
        <f>IF(IFERROR(VLOOKUP(Tabla1[[#This Row],[VEHICULO]],CITAS!E:P,8,FALSE),"SIN CITA")=0,"SIN CITA",IFERROR(VLOOKUP(Tabla1[[#This Row],[VEHICULO]],CITAS!E:P,8,FALSE),"SIN CITA"))</f>
        <v>SIN CITA</v>
      </c>
      <c r="K27" s="103" t="str">
        <f>IF(IFERROR(VLOOKUP(Tabla1[[#This Row],[VEHICULO]],CITAS!E:P,9,FALSE),"SIN CITA")=0,"SIN CITA",IFERROR(VLOOKUP(Tabla1[[#This Row],[VEHICULO]],CITAS!E:P,9,FALSE),"SIN CITA"))</f>
        <v>SIN CITA</v>
      </c>
      <c r="L27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28" spans="1:12">
      <c r="A28" s="1">
        <v>2319</v>
      </c>
      <c r="B28" s="1" t="s">
        <v>60</v>
      </c>
      <c r="C28" s="15" t="s">
        <v>31</v>
      </c>
      <c r="D28" s="13" t="s">
        <v>35</v>
      </c>
      <c r="E28" s="3"/>
      <c r="F28" s="10">
        <f ca="1">IF(Tabla1[[#This Row],[VEHICULO]]="","",TODAY())</f>
        <v>45343</v>
      </c>
      <c r="G28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28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28" s="102" t="str">
        <f>IF(IFERROR(VLOOKUP(Tabla1[[#This Row],[VEHICULO]],CITAS!E:P,7,FALSE),"SIN CITA")=0,"SIN CITA",IFERROR(VLOOKUP(Tabla1[[#This Row],[VEHICULO]],CITAS!E:P,7,FALSE),"SIN CITA"))</f>
        <v>SIN CITA</v>
      </c>
      <c r="J28" s="103" t="str">
        <f>IF(IFERROR(VLOOKUP(Tabla1[[#This Row],[VEHICULO]],CITAS!E:P,8,FALSE),"SIN CITA")=0,"SIN CITA",IFERROR(VLOOKUP(Tabla1[[#This Row],[VEHICULO]],CITAS!E:P,8,FALSE),"SIN CITA"))</f>
        <v>SIN CITA</v>
      </c>
      <c r="K28" s="103" t="str">
        <f>IF(IFERROR(VLOOKUP(Tabla1[[#This Row],[VEHICULO]],CITAS!E:P,9,FALSE),"SIN CITA")=0,"SIN CITA",IFERROR(VLOOKUP(Tabla1[[#This Row],[VEHICULO]],CITAS!E:P,9,FALSE),"SIN CITA"))</f>
        <v>SIN CITA</v>
      </c>
      <c r="L28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29" spans="1:12">
      <c r="A29" s="1">
        <v>2320</v>
      </c>
      <c r="B29" s="1" t="s">
        <v>61</v>
      </c>
      <c r="C29" s="15" t="s">
        <v>31</v>
      </c>
      <c r="D29" s="13" t="s">
        <v>35</v>
      </c>
      <c r="E29" s="3"/>
      <c r="F29" s="10">
        <f ca="1">IF(Tabla1[[#This Row],[VEHICULO]]="","",TODAY())</f>
        <v>45343</v>
      </c>
      <c r="G29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29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29" s="102" t="str">
        <f>IF(IFERROR(VLOOKUP(Tabla1[[#This Row],[VEHICULO]],CITAS!E:P,7,FALSE),"SIN CITA")=0,"SIN CITA",IFERROR(VLOOKUP(Tabla1[[#This Row],[VEHICULO]],CITAS!E:P,7,FALSE),"SIN CITA"))</f>
        <v>SIN CITA</v>
      </c>
      <c r="J29" s="103" t="str">
        <f>IF(IFERROR(VLOOKUP(Tabla1[[#This Row],[VEHICULO]],CITAS!E:P,8,FALSE),"SIN CITA")=0,"SIN CITA",IFERROR(VLOOKUP(Tabla1[[#This Row],[VEHICULO]],CITAS!E:P,8,FALSE),"SIN CITA"))</f>
        <v>SIN CITA</v>
      </c>
      <c r="K29" s="103" t="str">
        <f>IF(IFERROR(VLOOKUP(Tabla1[[#This Row],[VEHICULO]],CITAS!E:P,9,FALSE),"SIN CITA")=0,"SIN CITA",IFERROR(VLOOKUP(Tabla1[[#This Row],[VEHICULO]],CITAS!E:P,9,FALSE),"SIN CITA"))</f>
        <v>SIN CITA</v>
      </c>
      <c r="L29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30" spans="1:12">
      <c r="A30" s="1">
        <v>2331</v>
      </c>
      <c r="B30" s="1" t="s">
        <v>62</v>
      </c>
      <c r="C30" s="15" t="s">
        <v>31</v>
      </c>
      <c r="D30" s="13" t="s">
        <v>35</v>
      </c>
      <c r="E30" s="3"/>
      <c r="F30" s="10">
        <f ca="1">IF(Tabla1[[#This Row],[VEHICULO]]="","",TODAY())</f>
        <v>45343</v>
      </c>
      <c r="G30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30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30" s="102" t="str">
        <f>IF(IFERROR(VLOOKUP(Tabla1[[#This Row],[VEHICULO]],CITAS!E:P,7,FALSE),"SIN CITA")=0,"SIN CITA",IFERROR(VLOOKUP(Tabla1[[#This Row],[VEHICULO]],CITAS!E:P,7,FALSE),"SIN CITA"))</f>
        <v>SIN CITA</v>
      </c>
      <c r="J30" s="103" t="str">
        <f>IF(IFERROR(VLOOKUP(Tabla1[[#This Row],[VEHICULO]],CITAS!E:P,8,FALSE),"SIN CITA")=0,"SIN CITA",IFERROR(VLOOKUP(Tabla1[[#This Row],[VEHICULO]],CITAS!E:P,8,FALSE),"SIN CITA"))</f>
        <v>SIN CITA</v>
      </c>
      <c r="K30" s="103" t="str">
        <f>IF(IFERROR(VLOOKUP(Tabla1[[#This Row],[VEHICULO]],CITAS!E:P,9,FALSE),"SIN CITA")=0,"SIN CITA",IFERROR(VLOOKUP(Tabla1[[#This Row],[VEHICULO]],CITAS!E:P,9,FALSE),"SIN CITA"))</f>
        <v>SIN CITA</v>
      </c>
      <c r="L30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31" spans="1:12">
      <c r="A31" s="1">
        <v>2332</v>
      </c>
      <c r="B31" s="1" t="s">
        <v>63</v>
      </c>
      <c r="C31" s="15" t="s">
        <v>31</v>
      </c>
      <c r="D31" s="13" t="s">
        <v>32</v>
      </c>
      <c r="E31" s="3">
        <v>45471</v>
      </c>
      <c r="F31" s="10">
        <f ca="1">IF(Tabla1[[#This Row],[VEHICULO]]="","",TODAY())</f>
        <v>45343</v>
      </c>
      <c r="G31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31" s="5">
        <f ca="1">IF(Tabla1[[#This Row],[VEHICULO]]="","",IF(Tabla1[[#This Row],[SITUACION]]="BAJA","BAJA",IF(Tabla1[[#This Row],[PROXIMA ITV]]="",8888888888,Tabla1[[#This Row],[PROXIMA ITV]]-Tabla1[[#This Row],[FECHA ACTUAL]])))</f>
        <v>128</v>
      </c>
      <c r="I31" s="102" t="str">
        <f>IF(IFERROR(VLOOKUP(Tabla1[[#This Row],[VEHICULO]],CITAS!E:P,7,FALSE),"SIN CITA")=0,"SIN CITA",IFERROR(VLOOKUP(Tabla1[[#This Row],[VEHICULO]],CITAS!E:P,7,FALSE),"SIN CITA"))</f>
        <v>SIN CITA</v>
      </c>
      <c r="J31" s="103" t="str">
        <f>IF(IFERROR(VLOOKUP(Tabla1[[#This Row],[VEHICULO]],CITAS!E:P,8,FALSE),"SIN CITA")=0,"SIN CITA",IFERROR(VLOOKUP(Tabla1[[#This Row],[VEHICULO]],CITAS!E:P,8,FALSE),"SIN CITA"))</f>
        <v>SIN CITA</v>
      </c>
      <c r="K31" s="103" t="str">
        <f>IF(IFERROR(VLOOKUP(Tabla1[[#This Row],[VEHICULO]],CITAS!E:P,9,FALSE),"SIN CITA")=0,"SIN CITA",IFERROR(VLOOKUP(Tabla1[[#This Row],[VEHICULO]],CITAS!E:P,9,FALSE),"SIN CITA"))</f>
        <v>SIN CITA</v>
      </c>
      <c r="L31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32" spans="1:12">
      <c r="A32" s="1">
        <v>2333</v>
      </c>
      <c r="B32" s="1" t="s">
        <v>64</v>
      </c>
      <c r="C32" s="15" t="s">
        <v>31</v>
      </c>
      <c r="D32" s="13" t="s">
        <v>35</v>
      </c>
      <c r="E32" s="3"/>
      <c r="F32" s="10">
        <f ca="1">IF(Tabla1[[#This Row],[VEHICULO]]="","",TODAY())</f>
        <v>45343</v>
      </c>
      <c r="G32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32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32" s="102" t="str">
        <f>IF(IFERROR(VLOOKUP(Tabla1[[#This Row],[VEHICULO]],CITAS!E:P,7,FALSE),"SIN CITA")=0,"SIN CITA",IFERROR(VLOOKUP(Tabla1[[#This Row],[VEHICULO]],CITAS!E:P,7,FALSE),"SIN CITA"))</f>
        <v>SIN CITA</v>
      </c>
      <c r="J32" s="103" t="str">
        <f>IF(IFERROR(VLOOKUP(Tabla1[[#This Row],[VEHICULO]],CITAS!E:P,8,FALSE),"SIN CITA")=0,"SIN CITA",IFERROR(VLOOKUP(Tabla1[[#This Row],[VEHICULO]],CITAS!E:P,8,FALSE),"SIN CITA"))</f>
        <v>SIN CITA</v>
      </c>
      <c r="K32" s="103" t="str">
        <f>IF(IFERROR(VLOOKUP(Tabla1[[#This Row],[VEHICULO]],CITAS!E:P,9,FALSE),"SIN CITA")=0,"SIN CITA",IFERROR(VLOOKUP(Tabla1[[#This Row],[VEHICULO]],CITAS!E:P,9,FALSE),"SIN CITA"))</f>
        <v>SIN CITA</v>
      </c>
      <c r="L32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33" spans="1:12">
      <c r="A33" s="1">
        <v>2335</v>
      </c>
      <c r="B33" s="1" t="s">
        <v>65</v>
      </c>
      <c r="C33" s="15" t="s">
        <v>31</v>
      </c>
      <c r="D33" s="13" t="s">
        <v>35</v>
      </c>
      <c r="E33" s="3"/>
      <c r="F33" s="10">
        <f ca="1">IF(Tabla1[[#This Row],[VEHICULO]]="","",TODAY())</f>
        <v>45343</v>
      </c>
      <c r="G33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33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33" s="102" t="str">
        <f>IF(IFERROR(VLOOKUP(Tabla1[[#This Row],[VEHICULO]],CITAS!E:P,7,FALSE),"SIN CITA")=0,"SIN CITA",IFERROR(VLOOKUP(Tabla1[[#This Row],[VEHICULO]],CITAS!E:P,7,FALSE),"SIN CITA"))</f>
        <v>SIN CITA</v>
      </c>
      <c r="J33" s="103" t="str">
        <f>IF(IFERROR(VLOOKUP(Tabla1[[#This Row],[VEHICULO]],CITAS!E:P,8,FALSE),"SIN CITA")=0,"SIN CITA",IFERROR(VLOOKUP(Tabla1[[#This Row],[VEHICULO]],CITAS!E:P,8,FALSE),"SIN CITA"))</f>
        <v>SIN CITA</v>
      </c>
      <c r="K33" s="103" t="str">
        <f>IF(IFERROR(VLOOKUP(Tabla1[[#This Row],[VEHICULO]],CITAS!E:P,9,FALSE),"SIN CITA")=0,"SIN CITA",IFERROR(VLOOKUP(Tabla1[[#This Row],[VEHICULO]],CITAS!E:P,9,FALSE),"SIN CITA"))</f>
        <v>SIN CITA</v>
      </c>
      <c r="L33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34" spans="1:12">
      <c r="A34" s="1">
        <v>2338</v>
      </c>
      <c r="B34" s="1" t="s">
        <v>66</v>
      </c>
      <c r="C34" s="15" t="s">
        <v>31</v>
      </c>
      <c r="D34" s="13" t="s">
        <v>35</v>
      </c>
      <c r="E34" s="3"/>
      <c r="F34" s="10">
        <f ca="1">IF(Tabla1[[#This Row],[VEHICULO]]="","",TODAY())</f>
        <v>45343</v>
      </c>
      <c r="G34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34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34" s="102" t="str">
        <f>IF(IFERROR(VLOOKUP(Tabla1[[#This Row],[VEHICULO]],CITAS!E:P,7,FALSE),"SIN CITA")=0,"SIN CITA",IFERROR(VLOOKUP(Tabla1[[#This Row],[VEHICULO]],CITAS!E:P,7,FALSE),"SIN CITA"))</f>
        <v>SIN CITA</v>
      </c>
      <c r="J34" s="103" t="str">
        <f>IF(IFERROR(VLOOKUP(Tabla1[[#This Row],[VEHICULO]],CITAS!E:P,8,FALSE),"SIN CITA")=0,"SIN CITA",IFERROR(VLOOKUP(Tabla1[[#This Row],[VEHICULO]],CITAS!E:P,8,FALSE),"SIN CITA"))</f>
        <v>SIN CITA</v>
      </c>
      <c r="K34" s="103" t="str">
        <f>IF(IFERROR(VLOOKUP(Tabla1[[#This Row],[VEHICULO]],CITAS!E:P,9,FALSE),"SIN CITA")=0,"SIN CITA",IFERROR(VLOOKUP(Tabla1[[#This Row],[VEHICULO]],CITAS!E:P,9,FALSE),"SIN CITA"))</f>
        <v>SIN CITA</v>
      </c>
      <c r="L34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35" spans="1:12">
      <c r="A35" s="1">
        <v>2339</v>
      </c>
      <c r="B35" s="1" t="s">
        <v>67</v>
      </c>
      <c r="C35" s="15" t="s">
        <v>31</v>
      </c>
      <c r="D35" s="13" t="s">
        <v>35</v>
      </c>
      <c r="E35" s="3"/>
      <c r="F35" s="10">
        <f ca="1">IF(Tabla1[[#This Row],[VEHICULO]]="","",TODAY())</f>
        <v>45343</v>
      </c>
      <c r="G35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35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35" s="102" t="str">
        <f>IF(IFERROR(VLOOKUP(Tabla1[[#This Row],[VEHICULO]],CITAS!E:P,7,FALSE),"SIN CITA")=0,"SIN CITA",IFERROR(VLOOKUP(Tabla1[[#This Row],[VEHICULO]],CITAS!E:P,7,FALSE),"SIN CITA"))</f>
        <v>SIN CITA</v>
      </c>
      <c r="J35" s="103" t="str">
        <f>IF(IFERROR(VLOOKUP(Tabla1[[#This Row],[VEHICULO]],CITAS!E:P,8,FALSE),"SIN CITA")=0,"SIN CITA",IFERROR(VLOOKUP(Tabla1[[#This Row],[VEHICULO]],CITAS!E:P,8,FALSE),"SIN CITA"))</f>
        <v>SIN CITA</v>
      </c>
      <c r="K35" s="103" t="str">
        <f>IF(IFERROR(VLOOKUP(Tabla1[[#This Row],[VEHICULO]],CITAS!E:P,9,FALSE),"SIN CITA")=0,"SIN CITA",IFERROR(VLOOKUP(Tabla1[[#This Row],[VEHICULO]],CITAS!E:P,9,FALSE),"SIN CITA"))</f>
        <v>SIN CITA</v>
      </c>
      <c r="L35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36" spans="1:12">
      <c r="A36" s="1">
        <v>2341</v>
      </c>
      <c r="B36" s="1" t="s">
        <v>68</v>
      </c>
      <c r="C36" s="15" t="s">
        <v>31</v>
      </c>
      <c r="D36" s="13" t="s">
        <v>35</v>
      </c>
      <c r="E36" s="3"/>
      <c r="F36" s="10">
        <f ca="1">IF(Tabla1[[#This Row],[VEHICULO]]="","",TODAY())</f>
        <v>45343</v>
      </c>
      <c r="G36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36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36" s="102" t="str">
        <f>IF(IFERROR(VLOOKUP(Tabla1[[#This Row],[VEHICULO]],CITAS!E:P,7,FALSE),"SIN CITA")=0,"SIN CITA",IFERROR(VLOOKUP(Tabla1[[#This Row],[VEHICULO]],CITAS!E:P,7,FALSE),"SIN CITA"))</f>
        <v>SIN CITA</v>
      </c>
      <c r="J36" s="103" t="str">
        <f>IF(IFERROR(VLOOKUP(Tabla1[[#This Row],[VEHICULO]],CITAS!E:P,8,FALSE),"SIN CITA")=0,"SIN CITA",IFERROR(VLOOKUP(Tabla1[[#This Row],[VEHICULO]],CITAS!E:P,8,FALSE),"SIN CITA"))</f>
        <v>SIN CITA</v>
      </c>
      <c r="K36" s="103" t="str">
        <f>IF(IFERROR(VLOOKUP(Tabla1[[#This Row],[VEHICULO]],CITAS!E:P,9,FALSE),"SIN CITA")=0,"SIN CITA",IFERROR(VLOOKUP(Tabla1[[#This Row],[VEHICULO]],CITAS!E:P,9,FALSE),"SIN CITA"))</f>
        <v>SIN CITA</v>
      </c>
      <c r="L36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37" spans="1:12">
      <c r="A37" s="1">
        <v>2353</v>
      </c>
      <c r="B37" s="1" t="s">
        <v>69</v>
      </c>
      <c r="C37" s="15" t="s">
        <v>31</v>
      </c>
      <c r="D37" s="13" t="s">
        <v>32</v>
      </c>
      <c r="E37" s="3">
        <v>45403</v>
      </c>
      <c r="F37" s="10">
        <f ca="1">IF(Tabla1[[#This Row],[VEHICULO]]="","",TODAY())</f>
        <v>45343</v>
      </c>
      <c r="G37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PROXIMO MES</v>
      </c>
      <c r="H37" s="5">
        <f ca="1">IF(Tabla1[[#This Row],[VEHICULO]]="","",IF(Tabla1[[#This Row],[SITUACION]]="BAJA","BAJA",IF(Tabla1[[#This Row],[PROXIMA ITV]]="",8888888888,Tabla1[[#This Row],[PROXIMA ITV]]-Tabla1[[#This Row],[FECHA ACTUAL]])))</f>
        <v>60</v>
      </c>
      <c r="I37" s="102">
        <f>IF(IFERROR(VLOOKUP(Tabla1[[#This Row],[VEHICULO]],CITAS!E:P,7,FALSE),"SIN CITA")=0,"SIN CITA",IFERROR(VLOOKUP(Tabla1[[#This Row],[VEHICULO]],CITAS!E:P,7,FALSE),"SIN CITA"))</f>
        <v>45378</v>
      </c>
      <c r="J37" s="103">
        <f>IF(IFERROR(VLOOKUP(Tabla1[[#This Row],[VEHICULO]],CITAS!E:P,8,FALSE),"SIN CITA")=0,"SIN CITA",IFERROR(VLOOKUP(Tabla1[[#This Row],[VEHICULO]],CITAS!E:P,8,FALSE),"SIN CITA"))</f>
        <v>0.45833333333333331</v>
      </c>
      <c r="K37" s="103" t="str">
        <f>IF(IFERROR(VLOOKUP(Tabla1[[#This Row],[VEHICULO]],CITAS!E:P,9,FALSE),"SIN CITA")=0,"SIN CITA",IFERROR(VLOOKUP(Tabla1[[#This Row],[VEHICULO]],CITAS!E:P,9,FALSE),"SIN CITA"))</f>
        <v>Cacheiras</v>
      </c>
      <c r="L37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BLUE</v>
      </c>
    </row>
    <row r="38" spans="1:12">
      <c r="A38" s="1">
        <v>2354</v>
      </c>
      <c r="B38" s="1" t="s">
        <v>70</v>
      </c>
      <c r="C38" s="15" t="s">
        <v>31</v>
      </c>
      <c r="D38" s="13" t="s">
        <v>35</v>
      </c>
      <c r="E38" s="3"/>
      <c r="F38" s="10">
        <f ca="1">IF(Tabla1[[#This Row],[VEHICULO]]="","",TODAY())</f>
        <v>45343</v>
      </c>
      <c r="G38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38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38" s="102" t="str">
        <f>IF(IFERROR(VLOOKUP(Tabla1[[#This Row],[VEHICULO]],CITAS!E:P,7,FALSE),"SIN CITA")=0,"SIN CITA",IFERROR(VLOOKUP(Tabla1[[#This Row],[VEHICULO]],CITAS!E:P,7,FALSE),"SIN CITA"))</f>
        <v>SIN CITA</v>
      </c>
      <c r="J38" s="103" t="str">
        <f>IF(IFERROR(VLOOKUP(Tabla1[[#This Row],[VEHICULO]],CITAS!E:P,8,FALSE),"SIN CITA")=0,"SIN CITA",IFERROR(VLOOKUP(Tabla1[[#This Row],[VEHICULO]],CITAS!E:P,8,FALSE),"SIN CITA"))</f>
        <v>SIN CITA</v>
      </c>
      <c r="K38" s="103" t="str">
        <f>IF(IFERROR(VLOOKUP(Tabla1[[#This Row],[VEHICULO]],CITAS!E:P,9,FALSE),"SIN CITA")=0,"SIN CITA",IFERROR(VLOOKUP(Tabla1[[#This Row],[VEHICULO]],CITAS!E:P,9,FALSE),"SIN CITA"))</f>
        <v>SIN CITA</v>
      </c>
      <c r="L38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39" spans="1:12">
      <c r="A39" s="1">
        <v>2357</v>
      </c>
      <c r="B39" s="1" t="s">
        <v>71</v>
      </c>
      <c r="C39" s="15" t="s">
        <v>31</v>
      </c>
      <c r="D39" s="13" t="s">
        <v>35</v>
      </c>
      <c r="E39" s="3"/>
      <c r="F39" s="10">
        <f ca="1">IF(Tabla1[[#This Row],[VEHICULO]]="","",TODAY())</f>
        <v>45343</v>
      </c>
      <c r="G39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39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39" s="102" t="str">
        <f>IF(IFERROR(VLOOKUP(Tabla1[[#This Row],[VEHICULO]],CITAS!E:P,7,FALSE),"SIN CITA")=0,"SIN CITA",IFERROR(VLOOKUP(Tabla1[[#This Row],[VEHICULO]],CITAS!E:P,7,FALSE),"SIN CITA"))</f>
        <v>SIN CITA</v>
      </c>
      <c r="J39" s="103" t="str">
        <f>IF(IFERROR(VLOOKUP(Tabla1[[#This Row],[VEHICULO]],CITAS!E:P,8,FALSE),"SIN CITA")=0,"SIN CITA",IFERROR(VLOOKUP(Tabla1[[#This Row],[VEHICULO]],CITAS!E:P,8,FALSE),"SIN CITA"))</f>
        <v>SIN CITA</v>
      </c>
      <c r="K39" s="103" t="str">
        <f>IF(IFERROR(VLOOKUP(Tabla1[[#This Row],[VEHICULO]],CITAS!E:P,9,FALSE),"SIN CITA")=0,"SIN CITA",IFERROR(VLOOKUP(Tabla1[[#This Row],[VEHICULO]],CITAS!E:P,9,FALSE),"SIN CITA"))</f>
        <v>SIN CITA</v>
      </c>
      <c r="L39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40" spans="1:12">
      <c r="A40" s="1">
        <v>2368</v>
      </c>
      <c r="B40" s="1" t="s">
        <v>72</v>
      </c>
      <c r="C40" s="15" t="s">
        <v>31</v>
      </c>
      <c r="D40" s="13" t="s">
        <v>32</v>
      </c>
      <c r="E40" s="3">
        <v>45526</v>
      </c>
      <c r="F40" s="10">
        <f ca="1">IF(Tabla1[[#This Row],[VEHICULO]]="","",TODAY())</f>
        <v>45343</v>
      </c>
      <c r="G40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40" s="5">
        <f ca="1">IF(Tabla1[[#This Row],[VEHICULO]]="","",IF(Tabla1[[#This Row],[SITUACION]]="BAJA","BAJA",IF(Tabla1[[#This Row],[PROXIMA ITV]]="",8888888888,Tabla1[[#This Row],[PROXIMA ITV]]-Tabla1[[#This Row],[FECHA ACTUAL]])))</f>
        <v>183</v>
      </c>
      <c r="I40" s="102" t="str">
        <f>IF(IFERROR(VLOOKUP(Tabla1[[#This Row],[VEHICULO]],CITAS!E:P,7,FALSE),"SIN CITA")=0,"SIN CITA",IFERROR(VLOOKUP(Tabla1[[#This Row],[VEHICULO]],CITAS!E:P,7,FALSE),"SIN CITA"))</f>
        <v>SIN CITA</v>
      </c>
      <c r="J40" s="103" t="str">
        <f>IF(IFERROR(VLOOKUP(Tabla1[[#This Row],[VEHICULO]],CITAS!E:P,8,FALSE),"SIN CITA")=0,"SIN CITA",IFERROR(VLOOKUP(Tabla1[[#This Row],[VEHICULO]],CITAS!E:P,8,FALSE),"SIN CITA"))</f>
        <v>SIN CITA</v>
      </c>
      <c r="K40" s="103" t="str">
        <f>IF(IFERROR(VLOOKUP(Tabla1[[#This Row],[VEHICULO]],CITAS!E:P,9,FALSE),"SIN CITA")=0,"SIN CITA",IFERROR(VLOOKUP(Tabla1[[#This Row],[VEHICULO]],CITAS!E:P,9,FALSE),"SIN CITA"))</f>
        <v>SIN CITA</v>
      </c>
      <c r="L40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41" spans="1:12">
      <c r="A41" s="1">
        <v>2370</v>
      </c>
      <c r="B41" s="1" t="s">
        <v>73</v>
      </c>
      <c r="C41" s="15" t="s">
        <v>31</v>
      </c>
      <c r="D41" s="13" t="s">
        <v>32</v>
      </c>
      <c r="E41" s="3">
        <v>45539</v>
      </c>
      <c r="F41" s="10">
        <f ca="1">IF(Tabla1[[#This Row],[VEHICULO]]="","",TODAY())</f>
        <v>45343</v>
      </c>
      <c r="G41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41" s="5">
        <f ca="1">IF(Tabla1[[#This Row],[VEHICULO]]="","",IF(Tabla1[[#This Row],[SITUACION]]="BAJA","BAJA",IF(Tabla1[[#This Row],[PROXIMA ITV]]="",8888888888,Tabla1[[#This Row],[PROXIMA ITV]]-Tabla1[[#This Row],[FECHA ACTUAL]])))</f>
        <v>196</v>
      </c>
      <c r="I41" s="102" t="str">
        <f>IF(IFERROR(VLOOKUP(Tabla1[[#This Row],[VEHICULO]],CITAS!E:P,7,FALSE),"SIN CITA")=0,"SIN CITA",IFERROR(VLOOKUP(Tabla1[[#This Row],[VEHICULO]],CITAS!E:P,7,FALSE),"SIN CITA"))</f>
        <v>SIN CITA</v>
      </c>
      <c r="J41" s="103" t="str">
        <f>IF(IFERROR(VLOOKUP(Tabla1[[#This Row],[VEHICULO]],CITAS!E:P,8,FALSE),"SIN CITA")=0,"SIN CITA",IFERROR(VLOOKUP(Tabla1[[#This Row],[VEHICULO]],CITAS!E:P,8,FALSE),"SIN CITA"))</f>
        <v>SIN CITA</v>
      </c>
      <c r="K41" s="103" t="str">
        <f>IF(IFERROR(VLOOKUP(Tabla1[[#This Row],[VEHICULO]],CITAS!E:P,9,FALSE),"SIN CITA")=0,"SIN CITA",IFERROR(VLOOKUP(Tabla1[[#This Row],[VEHICULO]],CITAS!E:P,9,FALSE),"SIN CITA"))</f>
        <v>SIN CITA</v>
      </c>
      <c r="L41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42" spans="1:12">
      <c r="A42" s="1">
        <v>2372</v>
      </c>
      <c r="B42" s="1" t="s">
        <v>74</v>
      </c>
      <c r="C42" s="15" t="s">
        <v>31</v>
      </c>
      <c r="D42" s="13" t="s">
        <v>32</v>
      </c>
      <c r="E42" s="3">
        <v>45464</v>
      </c>
      <c r="F42" s="10">
        <f ca="1">IF(Tabla1[[#This Row],[VEHICULO]]="","",TODAY())</f>
        <v>45343</v>
      </c>
      <c r="G42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42" s="5">
        <f ca="1">IF(Tabla1[[#This Row],[VEHICULO]]="","",IF(Tabla1[[#This Row],[SITUACION]]="BAJA","BAJA",IF(Tabla1[[#This Row],[PROXIMA ITV]]="",8888888888,Tabla1[[#This Row],[PROXIMA ITV]]-Tabla1[[#This Row],[FECHA ACTUAL]])))</f>
        <v>121</v>
      </c>
      <c r="I42" s="102" t="str">
        <f>IF(IFERROR(VLOOKUP(Tabla1[[#This Row],[VEHICULO]],CITAS!E:P,7,FALSE),"SIN CITA")=0,"SIN CITA",IFERROR(VLOOKUP(Tabla1[[#This Row],[VEHICULO]],CITAS!E:P,7,FALSE),"SIN CITA"))</f>
        <v>SIN CITA</v>
      </c>
      <c r="J42" s="103" t="str">
        <f>IF(IFERROR(VLOOKUP(Tabla1[[#This Row],[VEHICULO]],CITAS!E:P,8,FALSE),"SIN CITA")=0,"SIN CITA",IFERROR(VLOOKUP(Tabla1[[#This Row],[VEHICULO]],CITAS!E:P,8,FALSE),"SIN CITA"))</f>
        <v>SIN CITA</v>
      </c>
      <c r="K42" s="103" t="str">
        <f>IF(IFERROR(VLOOKUP(Tabla1[[#This Row],[VEHICULO]],CITAS!E:P,9,FALSE),"SIN CITA")=0,"SIN CITA",IFERROR(VLOOKUP(Tabla1[[#This Row],[VEHICULO]],CITAS!E:P,9,FALSE),"SIN CITA"))</f>
        <v>SIN CITA</v>
      </c>
      <c r="L42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43" spans="1:12">
      <c r="A43" s="1">
        <v>2374</v>
      </c>
      <c r="B43" s="1" t="s">
        <v>75</v>
      </c>
      <c r="C43" s="15" t="s">
        <v>31</v>
      </c>
      <c r="D43" s="13" t="s">
        <v>32</v>
      </c>
      <c r="E43" s="3">
        <v>45472</v>
      </c>
      <c r="F43" s="10">
        <f ca="1">IF(Tabla1[[#This Row],[VEHICULO]]="","",TODAY())</f>
        <v>45343</v>
      </c>
      <c r="G43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43" s="5">
        <f ca="1">IF(Tabla1[[#This Row],[VEHICULO]]="","",IF(Tabla1[[#This Row],[SITUACION]]="BAJA","BAJA",IF(Tabla1[[#This Row],[PROXIMA ITV]]="",8888888888,Tabla1[[#This Row],[PROXIMA ITV]]-Tabla1[[#This Row],[FECHA ACTUAL]])))</f>
        <v>129</v>
      </c>
      <c r="I43" s="102" t="str">
        <f>IF(IFERROR(VLOOKUP(Tabla1[[#This Row],[VEHICULO]],CITAS!E:P,7,FALSE),"SIN CITA")=0,"SIN CITA",IFERROR(VLOOKUP(Tabla1[[#This Row],[VEHICULO]],CITAS!E:P,7,FALSE),"SIN CITA"))</f>
        <v>SIN CITA</v>
      </c>
      <c r="J43" s="103" t="str">
        <f>IF(IFERROR(VLOOKUP(Tabla1[[#This Row],[VEHICULO]],CITAS!E:P,8,FALSE),"SIN CITA")=0,"SIN CITA",IFERROR(VLOOKUP(Tabla1[[#This Row],[VEHICULO]],CITAS!E:P,8,FALSE),"SIN CITA"))</f>
        <v>SIN CITA</v>
      </c>
      <c r="K43" s="103" t="str">
        <f>IF(IFERROR(VLOOKUP(Tabla1[[#This Row],[VEHICULO]],CITAS!E:P,9,FALSE),"SIN CITA")=0,"SIN CITA",IFERROR(VLOOKUP(Tabla1[[#This Row],[VEHICULO]],CITAS!E:P,9,FALSE),"SIN CITA"))</f>
        <v>SIN CITA</v>
      </c>
      <c r="L43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44" spans="1:12">
      <c r="A44" s="1">
        <v>2376</v>
      </c>
      <c r="B44" s="1" t="s">
        <v>76</v>
      </c>
      <c r="C44" s="15" t="s">
        <v>31</v>
      </c>
      <c r="D44" s="13" t="s">
        <v>35</v>
      </c>
      <c r="E44" s="3"/>
      <c r="F44" s="10">
        <f ca="1">IF(Tabla1[[#This Row],[VEHICULO]]="","",TODAY())</f>
        <v>45343</v>
      </c>
      <c r="G44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44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44" s="102" t="str">
        <f>IF(IFERROR(VLOOKUP(Tabla1[[#This Row],[VEHICULO]],CITAS!E:P,7,FALSE),"SIN CITA")=0,"SIN CITA",IFERROR(VLOOKUP(Tabla1[[#This Row],[VEHICULO]],CITAS!E:P,7,FALSE),"SIN CITA"))</f>
        <v>SIN CITA</v>
      </c>
      <c r="J44" s="103" t="str">
        <f>IF(IFERROR(VLOOKUP(Tabla1[[#This Row],[VEHICULO]],CITAS!E:P,8,FALSE),"SIN CITA")=0,"SIN CITA",IFERROR(VLOOKUP(Tabla1[[#This Row],[VEHICULO]],CITAS!E:P,8,FALSE),"SIN CITA"))</f>
        <v>SIN CITA</v>
      </c>
      <c r="K44" s="103" t="str">
        <f>IF(IFERROR(VLOOKUP(Tabla1[[#This Row],[VEHICULO]],CITAS!E:P,9,FALSE),"SIN CITA")=0,"SIN CITA",IFERROR(VLOOKUP(Tabla1[[#This Row],[VEHICULO]],CITAS!E:P,9,FALSE),"SIN CITA"))</f>
        <v>SIN CITA</v>
      </c>
      <c r="L44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45" spans="1:12">
      <c r="A45" s="1">
        <v>2398</v>
      </c>
      <c r="B45" s="1" t="s">
        <v>77</v>
      </c>
      <c r="C45" s="15" t="s">
        <v>31</v>
      </c>
      <c r="D45" s="13" t="s">
        <v>32</v>
      </c>
      <c r="E45" s="3">
        <v>45381</v>
      </c>
      <c r="F45" s="10">
        <f ca="1">IF(Tabla1[[#This Row],[VEHICULO]]="","",TODAY())</f>
        <v>45343</v>
      </c>
      <c r="G45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PROXIMO MES</v>
      </c>
      <c r="H45" s="5">
        <f ca="1">IF(Tabla1[[#This Row],[VEHICULO]]="","",IF(Tabla1[[#This Row],[SITUACION]]="BAJA","BAJA",IF(Tabla1[[#This Row],[PROXIMA ITV]]="",8888888888,Tabla1[[#This Row],[PROXIMA ITV]]-Tabla1[[#This Row],[FECHA ACTUAL]])))</f>
        <v>38</v>
      </c>
      <c r="I45" s="102">
        <f>IF(IFERROR(VLOOKUP(Tabla1[[#This Row],[VEHICULO]],CITAS!E:P,7,FALSE),"SIN CITA")=0,"SIN CITA",IFERROR(VLOOKUP(Tabla1[[#This Row],[VEHICULO]],CITAS!E:P,7,FALSE),"SIN CITA"))</f>
        <v>45357</v>
      </c>
      <c r="J45" s="103">
        <f>IF(IFERROR(VLOOKUP(Tabla1[[#This Row],[VEHICULO]],CITAS!E:P,8,FALSE),"SIN CITA")=0,"SIN CITA",IFERROR(VLOOKUP(Tabla1[[#This Row],[VEHICULO]],CITAS!E:P,8,FALSE),"SIN CITA"))</f>
        <v>0.45833333333333331</v>
      </c>
      <c r="K45" s="103" t="str">
        <f>IF(IFERROR(VLOOKUP(Tabla1[[#This Row],[VEHICULO]],CITAS!E:P,9,FALSE),"SIN CITA")=0,"SIN CITA",IFERROR(VLOOKUP(Tabla1[[#This Row],[VEHICULO]],CITAS!E:P,9,FALSE),"SIN CITA"))</f>
        <v>Cacheiras</v>
      </c>
      <c r="L45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BLUE</v>
      </c>
    </row>
    <row r="46" spans="1:12">
      <c r="A46" s="1">
        <v>2400</v>
      </c>
      <c r="B46" s="1" t="s">
        <v>78</v>
      </c>
      <c r="C46" s="15" t="s">
        <v>31</v>
      </c>
      <c r="D46" s="13" t="s">
        <v>32</v>
      </c>
      <c r="E46" s="3">
        <v>45368</v>
      </c>
      <c r="F46" s="10">
        <f ca="1">IF(Tabla1[[#This Row],[VEHICULO]]="","",TODAY())</f>
        <v>45343</v>
      </c>
      <c r="G46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25 DIAS PARA CADUCAR</v>
      </c>
      <c r="H46" s="5">
        <f ca="1">IF(Tabla1[[#This Row],[VEHICULO]]="","",IF(Tabla1[[#This Row],[SITUACION]]="BAJA","BAJA",IF(Tabla1[[#This Row],[PROXIMA ITV]]="",8888888888,Tabla1[[#This Row],[PROXIMA ITV]]-Tabla1[[#This Row],[FECHA ACTUAL]])))</f>
        <v>25</v>
      </c>
      <c r="I46" s="102">
        <f>IF(IFERROR(VLOOKUP(Tabla1[[#This Row],[VEHICULO]],CITAS!E:P,7,FALSE),"SIN CITA")=0,"SIN CITA",IFERROR(VLOOKUP(Tabla1[[#This Row],[VEHICULO]],CITAS!E:P,7,FALSE),"SIN CITA"))</f>
        <v>45350</v>
      </c>
      <c r="J46" s="103">
        <f>IF(IFERROR(VLOOKUP(Tabla1[[#This Row],[VEHICULO]],CITAS!E:P,8,FALSE),"SIN CITA")=0,"SIN CITA",IFERROR(VLOOKUP(Tabla1[[#This Row],[VEHICULO]],CITAS!E:P,8,FALSE),"SIN CITA"))</f>
        <v>0.45833333333333331</v>
      </c>
      <c r="K46" s="103" t="str">
        <f>IF(IFERROR(VLOOKUP(Tabla1[[#This Row],[VEHICULO]],CITAS!E:P,9,FALSE),"SIN CITA")=0,"SIN CITA",IFERROR(VLOOKUP(Tabla1[[#This Row],[VEHICULO]],CITAS!E:P,9,FALSE),"SIN CITA"))</f>
        <v>Cacheiras</v>
      </c>
      <c r="L46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ORANGE</v>
      </c>
    </row>
    <row r="47" spans="1:12">
      <c r="A47" s="1">
        <v>2424</v>
      </c>
      <c r="B47" s="1" t="s">
        <v>79</v>
      </c>
      <c r="C47" s="15" t="s">
        <v>31</v>
      </c>
      <c r="D47" s="13" t="s">
        <v>32</v>
      </c>
      <c r="E47" s="3">
        <v>45465</v>
      </c>
      <c r="F47" s="10">
        <f ca="1">IF(Tabla1[[#This Row],[VEHICULO]]="","",TODAY())</f>
        <v>45343</v>
      </c>
      <c r="G47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47" s="5">
        <f ca="1">IF(Tabla1[[#This Row],[VEHICULO]]="","",IF(Tabla1[[#This Row],[SITUACION]]="BAJA","BAJA",IF(Tabla1[[#This Row],[PROXIMA ITV]]="",8888888888,Tabla1[[#This Row],[PROXIMA ITV]]-Tabla1[[#This Row],[FECHA ACTUAL]])))</f>
        <v>122</v>
      </c>
      <c r="I47" s="102" t="str">
        <f>IF(IFERROR(VLOOKUP(Tabla1[[#This Row],[VEHICULO]],CITAS!E:P,7,FALSE),"SIN CITA")=0,"SIN CITA",IFERROR(VLOOKUP(Tabla1[[#This Row],[VEHICULO]],CITAS!E:P,7,FALSE),"SIN CITA"))</f>
        <v>SIN CITA</v>
      </c>
      <c r="J47" s="103" t="str">
        <f>IF(IFERROR(VLOOKUP(Tabla1[[#This Row],[VEHICULO]],CITAS!E:P,8,FALSE),"SIN CITA")=0,"SIN CITA",IFERROR(VLOOKUP(Tabla1[[#This Row],[VEHICULO]],CITAS!E:P,8,FALSE),"SIN CITA"))</f>
        <v>SIN CITA</v>
      </c>
      <c r="K47" s="103" t="str">
        <f>IF(IFERROR(VLOOKUP(Tabla1[[#This Row],[VEHICULO]],CITAS!E:P,9,FALSE),"SIN CITA")=0,"SIN CITA",IFERROR(VLOOKUP(Tabla1[[#This Row],[VEHICULO]],CITAS!E:P,9,FALSE),"SIN CITA"))</f>
        <v>SIN CITA</v>
      </c>
      <c r="L47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48" spans="1:12">
      <c r="A48" s="1">
        <v>2649</v>
      </c>
      <c r="B48" s="1" t="s">
        <v>80</v>
      </c>
      <c r="C48" s="15" t="s">
        <v>31</v>
      </c>
      <c r="D48" s="13" t="s">
        <v>32</v>
      </c>
      <c r="E48" s="3">
        <v>45408</v>
      </c>
      <c r="F48" s="10">
        <f ca="1">IF(Tabla1[[#This Row],[VEHICULO]]="","",TODAY())</f>
        <v>45343</v>
      </c>
      <c r="G48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PROXIMO MES</v>
      </c>
      <c r="H48" s="5">
        <f ca="1">IF(Tabla1[[#This Row],[VEHICULO]]="","",IF(Tabla1[[#This Row],[SITUACION]]="BAJA","BAJA",IF(Tabla1[[#This Row],[PROXIMA ITV]]="",8888888888,Tabla1[[#This Row],[PROXIMA ITV]]-Tabla1[[#This Row],[FECHA ACTUAL]])))</f>
        <v>65</v>
      </c>
      <c r="I48" s="102">
        <f>IF(IFERROR(VLOOKUP(Tabla1[[#This Row],[VEHICULO]],CITAS!E:P,7,FALSE),"SIN CITA")=0,"SIN CITA",IFERROR(VLOOKUP(Tabla1[[#This Row],[VEHICULO]],CITAS!E:P,7,FALSE),"SIN CITA"))</f>
        <v>45383</v>
      </c>
      <c r="J48" s="103">
        <f>IF(IFERROR(VLOOKUP(Tabla1[[#This Row],[VEHICULO]],CITAS!E:P,8,FALSE),"SIN CITA")=0,"SIN CITA",IFERROR(VLOOKUP(Tabla1[[#This Row],[VEHICULO]],CITAS!E:P,8,FALSE),"SIN CITA"))</f>
        <v>0.41666666666666669</v>
      </c>
      <c r="K48" s="103" t="str">
        <f>IF(IFERROR(VLOOKUP(Tabla1[[#This Row],[VEHICULO]],CITAS!E:P,9,FALSE),"SIN CITA")=0,"SIN CITA",IFERROR(VLOOKUP(Tabla1[[#This Row],[VEHICULO]],CITAS!E:P,9,FALSE),"SIN CITA"))</f>
        <v>Sionlla</v>
      </c>
      <c r="L48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BLUE</v>
      </c>
    </row>
    <row r="49" spans="1:12">
      <c r="A49" s="1">
        <v>2736</v>
      </c>
      <c r="B49" s="1" t="s">
        <v>81</v>
      </c>
      <c r="C49" s="15" t="s">
        <v>31</v>
      </c>
      <c r="D49" s="13" t="s">
        <v>32</v>
      </c>
      <c r="E49" s="3">
        <v>45358</v>
      </c>
      <c r="F49" s="10">
        <f ca="1">IF(Tabla1[[#This Row],[VEHICULO]]="","",TODAY())</f>
        <v>45343</v>
      </c>
      <c r="G49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15 DIAS PARA CADUCAR</v>
      </c>
      <c r="H49" s="5">
        <f ca="1">IF(Tabla1[[#This Row],[VEHICULO]]="","",IF(Tabla1[[#This Row],[SITUACION]]="BAJA","BAJA",IF(Tabla1[[#This Row],[PROXIMA ITV]]="",8888888888,Tabla1[[#This Row],[PROXIMA ITV]]-Tabla1[[#This Row],[FECHA ACTUAL]])))</f>
        <v>15</v>
      </c>
      <c r="I49" s="102">
        <f>IF(IFERROR(VLOOKUP(Tabla1[[#This Row],[VEHICULO]],CITAS!E:P,7,FALSE),"SIN CITA")=0,"SIN CITA",IFERROR(VLOOKUP(Tabla1[[#This Row],[VEHICULO]],CITAS!E:P,7,FALSE),"SIN CITA"))</f>
        <v>45348</v>
      </c>
      <c r="J49" s="103">
        <f>IF(IFERROR(VLOOKUP(Tabla1[[#This Row],[VEHICULO]],CITAS!E:P,8,FALSE),"SIN CITA")=0,"SIN CITA",IFERROR(VLOOKUP(Tabla1[[#This Row],[VEHICULO]],CITAS!E:P,8,FALSE),"SIN CITA"))</f>
        <v>0.41666666666666669</v>
      </c>
      <c r="K49" s="103" t="str">
        <f>IF(IFERROR(VLOOKUP(Tabla1[[#This Row],[VEHICULO]],CITAS!E:P,9,FALSE),"SIN CITA")=0,"SIN CITA",IFERROR(VLOOKUP(Tabla1[[#This Row],[VEHICULO]],CITAS!E:P,9,FALSE),"SIN CITA"))</f>
        <v>Sionlla</v>
      </c>
      <c r="L49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ORANGE</v>
      </c>
    </row>
    <row r="50" spans="1:12">
      <c r="A50" s="1">
        <v>3168</v>
      </c>
      <c r="B50" s="1" t="s">
        <v>82</v>
      </c>
      <c r="C50" s="15" t="s">
        <v>31</v>
      </c>
      <c r="D50" s="13" t="s">
        <v>32</v>
      </c>
      <c r="E50" s="3">
        <v>45580</v>
      </c>
      <c r="F50" s="10">
        <f ca="1">IF(Tabla1[[#This Row],[VEHICULO]]="","",TODAY())</f>
        <v>45343</v>
      </c>
      <c r="G50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0" s="5">
        <f ca="1">IF(Tabla1[[#This Row],[VEHICULO]]="","",IF(Tabla1[[#This Row],[SITUACION]]="BAJA","BAJA",IF(Tabla1[[#This Row],[PROXIMA ITV]]="",8888888888,Tabla1[[#This Row],[PROXIMA ITV]]-Tabla1[[#This Row],[FECHA ACTUAL]])))</f>
        <v>237</v>
      </c>
      <c r="I50" s="102" t="str">
        <f>IF(IFERROR(VLOOKUP(Tabla1[[#This Row],[VEHICULO]],CITAS!E:P,7,FALSE),"SIN CITA")=0,"SIN CITA",IFERROR(VLOOKUP(Tabla1[[#This Row],[VEHICULO]],CITAS!E:P,7,FALSE),"SIN CITA"))</f>
        <v>SIN CITA</v>
      </c>
      <c r="J50" s="103" t="str">
        <f>IF(IFERROR(VLOOKUP(Tabla1[[#This Row],[VEHICULO]],CITAS!E:P,8,FALSE),"SIN CITA")=0,"SIN CITA",IFERROR(VLOOKUP(Tabla1[[#This Row],[VEHICULO]],CITAS!E:P,8,FALSE),"SIN CITA"))</f>
        <v>SIN CITA</v>
      </c>
      <c r="K50" s="103" t="str">
        <f>IF(IFERROR(VLOOKUP(Tabla1[[#This Row],[VEHICULO]],CITAS!E:P,9,FALSE),"SIN CITA")=0,"SIN CITA",IFERROR(VLOOKUP(Tabla1[[#This Row],[VEHICULO]],CITAS!E:P,9,FALSE),"SIN CITA"))</f>
        <v>SIN CITA</v>
      </c>
      <c r="L50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51" spans="1:12">
      <c r="A51" s="1">
        <v>3234</v>
      </c>
      <c r="B51" s="1" t="s">
        <v>83</v>
      </c>
      <c r="C51" s="15" t="s">
        <v>31</v>
      </c>
      <c r="D51" s="13" t="s">
        <v>32</v>
      </c>
      <c r="E51" s="3">
        <v>45539</v>
      </c>
      <c r="F51" s="10">
        <f ca="1">IF(Tabla1[[#This Row],[VEHICULO]]="","",TODAY())</f>
        <v>45343</v>
      </c>
      <c r="G51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1" s="5">
        <f ca="1">IF(Tabla1[[#This Row],[VEHICULO]]="","",IF(Tabla1[[#This Row],[SITUACION]]="BAJA","BAJA",IF(Tabla1[[#This Row],[PROXIMA ITV]]="",8888888888,Tabla1[[#This Row],[PROXIMA ITV]]-Tabla1[[#This Row],[FECHA ACTUAL]])))</f>
        <v>196</v>
      </c>
      <c r="I51" s="102" t="str">
        <f>IF(IFERROR(VLOOKUP(Tabla1[[#This Row],[VEHICULO]],CITAS!E:P,7,FALSE),"SIN CITA")=0,"SIN CITA",IFERROR(VLOOKUP(Tabla1[[#This Row],[VEHICULO]],CITAS!E:P,7,FALSE),"SIN CITA"))</f>
        <v>SIN CITA</v>
      </c>
      <c r="J51" s="103" t="str">
        <f>IF(IFERROR(VLOOKUP(Tabla1[[#This Row],[VEHICULO]],CITAS!E:P,8,FALSE),"SIN CITA")=0,"SIN CITA",IFERROR(VLOOKUP(Tabla1[[#This Row],[VEHICULO]],CITAS!E:P,8,FALSE),"SIN CITA"))</f>
        <v>SIN CITA</v>
      </c>
      <c r="K51" s="103" t="str">
        <f>IF(IFERROR(VLOOKUP(Tabla1[[#This Row],[VEHICULO]],CITAS!E:P,9,FALSE),"SIN CITA")=0,"SIN CITA",IFERROR(VLOOKUP(Tabla1[[#This Row],[VEHICULO]],CITAS!E:P,9,FALSE),"SIN CITA"))</f>
        <v>SIN CITA</v>
      </c>
      <c r="L51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52" spans="1:12">
      <c r="A52" s="1">
        <v>3236</v>
      </c>
      <c r="B52" s="1" t="s">
        <v>84</v>
      </c>
      <c r="C52" s="15" t="s">
        <v>31</v>
      </c>
      <c r="D52" s="13" t="s">
        <v>32</v>
      </c>
      <c r="E52" s="3">
        <v>45540</v>
      </c>
      <c r="F52" s="10">
        <f ca="1">IF(Tabla1[[#This Row],[VEHICULO]]="","",TODAY())</f>
        <v>45343</v>
      </c>
      <c r="G52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2" s="5">
        <f ca="1">IF(Tabla1[[#This Row],[VEHICULO]]="","",IF(Tabla1[[#This Row],[SITUACION]]="BAJA","BAJA",IF(Tabla1[[#This Row],[PROXIMA ITV]]="",8888888888,Tabla1[[#This Row],[PROXIMA ITV]]-Tabla1[[#This Row],[FECHA ACTUAL]])))</f>
        <v>197</v>
      </c>
      <c r="I52" s="102" t="str">
        <f>IF(IFERROR(VLOOKUP(Tabla1[[#This Row],[VEHICULO]],CITAS!E:P,7,FALSE),"SIN CITA")=0,"SIN CITA",IFERROR(VLOOKUP(Tabla1[[#This Row],[VEHICULO]],CITAS!E:P,7,FALSE),"SIN CITA"))</f>
        <v>SIN CITA</v>
      </c>
      <c r="J52" s="103" t="str">
        <f>IF(IFERROR(VLOOKUP(Tabla1[[#This Row],[VEHICULO]],CITAS!E:P,8,FALSE),"SIN CITA")=0,"SIN CITA",IFERROR(VLOOKUP(Tabla1[[#This Row],[VEHICULO]],CITAS!E:P,8,FALSE),"SIN CITA"))</f>
        <v>SIN CITA</v>
      </c>
      <c r="K52" s="103" t="str">
        <f>IF(IFERROR(VLOOKUP(Tabla1[[#This Row],[VEHICULO]],CITAS!E:P,9,FALSE),"SIN CITA")=0,"SIN CITA",IFERROR(VLOOKUP(Tabla1[[#This Row],[VEHICULO]],CITAS!E:P,9,FALSE),"SIN CITA"))</f>
        <v>SIN CITA</v>
      </c>
      <c r="L52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53" spans="1:12">
      <c r="A53" s="1">
        <v>3238</v>
      </c>
      <c r="B53" s="1" t="s">
        <v>85</v>
      </c>
      <c r="C53" s="15" t="s">
        <v>31</v>
      </c>
      <c r="D53" s="13" t="s">
        <v>32</v>
      </c>
      <c r="E53" s="3">
        <v>45540</v>
      </c>
      <c r="F53" s="10">
        <f ca="1">IF(Tabla1[[#This Row],[VEHICULO]]="","",TODAY())</f>
        <v>45343</v>
      </c>
      <c r="G53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3" s="5">
        <f ca="1">IF(Tabla1[[#This Row],[VEHICULO]]="","",IF(Tabla1[[#This Row],[SITUACION]]="BAJA","BAJA",IF(Tabla1[[#This Row],[PROXIMA ITV]]="",8888888888,Tabla1[[#This Row],[PROXIMA ITV]]-Tabla1[[#This Row],[FECHA ACTUAL]])))</f>
        <v>197</v>
      </c>
      <c r="I53" s="102" t="str">
        <f>IF(IFERROR(VLOOKUP(Tabla1[[#This Row],[VEHICULO]],CITAS!E:P,7,FALSE),"SIN CITA")=0,"SIN CITA",IFERROR(VLOOKUP(Tabla1[[#This Row],[VEHICULO]],CITAS!E:P,7,FALSE),"SIN CITA"))</f>
        <v>SIN CITA</v>
      </c>
      <c r="J53" s="103" t="str">
        <f>IF(IFERROR(VLOOKUP(Tabla1[[#This Row],[VEHICULO]],CITAS!E:P,8,FALSE),"SIN CITA")=0,"SIN CITA",IFERROR(VLOOKUP(Tabla1[[#This Row],[VEHICULO]],CITAS!E:P,8,FALSE),"SIN CITA"))</f>
        <v>SIN CITA</v>
      </c>
      <c r="K53" s="103" t="str">
        <f>IF(IFERROR(VLOOKUP(Tabla1[[#This Row],[VEHICULO]],CITAS!E:P,9,FALSE),"SIN CITA")=0,"SIN CITA",IFERROR(VLOOKUP(Tabla1[[#This Row],[VEHICULO]],CITAS!E:P,9,FALSE),"SIN CITA"))</f>
        <v>SIN CITA</v>
      </c>
      <c r="L53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54" spans="1:12">
      <c r="A54" s="1">
        <v>3240</v>
      </c>
      <c r="B54" s="1" t="s">
        <v>86</v>
      </c>
      <c r="C54" s="15" t="s">
        <v>31</v>
      </c>
      <c r="D54" s="13" t="s">
        <v>32</v>
      </c>
      <c r="E54" s="3">
        <v>45541</v>
      </c>
      <c r="F54" s="10">
        <f ca="1">IF(Tabla1[[#This Row],[VEHICULO]]="","",TODAY())</f>
        <v>45343</v>
      </c>
      <c r="G54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4" s="5">
        <f ca="1">IF(Tabla1[[#This Row],[VEHICULO]]="","",IF(Tabla1[[#This Row],[SITUACION]]="BAJA","BAJA",IF(Tabla1[[#This Row],[PROXIMA ITV]]="",8888888888,Tabla1[[#This Row],[PROXIMA ITV]]-Tabla1[[#This Row],[FECHA ACTUAL]])))</f>
        <v>198</v>
      </c>
      <c r="I54" s="102" t="str">
        <f>IF(IFERROR(VLOOKUP(Tabla1[[#This Row],[VEHICULO]],CITAS!E:P,7,FALSE),"SIN CITA")=0,"SIN CITA",IFERROR(VLOOKUP(Tabla1[[#This Row],[VEHICULO]],CITAS!E:P,7,FALSE),"SIN CITA"))</f>
        <v>SIN CITA</v>
      </c>
      <c r="J54" s="103" t="str">
        <f>IF(IFERROR(VLOOKUP(Tabla1[[#This Row],[VEHICULO]],CITAS!E:P,8,FALSE),"SIN CITA")=0,"SIN CITA",IFERROR(VLOOKUP(Tabla1[[#This Row],[VEHICULO]],CITAS!E:P,8,FALSE),"SIN CITA"))</f>
        <v>SIN CITA</v>
      </c>
      <c r="K54" s="103" t="str">
        <f>IF(IFERROR(VLOOKUP(Tabla1[[#This Row],[VEHICULO]],CITAS!E:P,9,FALSE),"SIN CITA")=0,"SIN CITA",IFERROR(VLOOKUP(Tabla1[[#This Row],[VEHICULO]],CITAS!E:P,9,FALSE),"SIN CITA"))</f>
        <v>SIN CITA</v>
      </c>
      <c r="L54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55" spans="1:12">
      <c r="A55" s="1">
        <v>3242</v>
      </c>
      <c r="B55" s="1" t="s">
        <v>87</v>
      </c>
      <c r="C55" s="15" t="s">
        <v>31</v>
      </c>
      <c r="D55" s="13" t="s">
        <v>35</v>
      </c>
      <c r="E55" s="3"/>
      <c r="F55" s="10">
        <f ca="1">IF(Tabla1[[#This Row],[VEHICULO]]="","",TODAY())</f>
        <v>45343</v>
      </c>
      <c r="G55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55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55" s="102" t="str">
        <f>IF(IFERROR(VLOOKUP(Tabla1[[#This Row],[VEHICULO]],CITAS!E:P,7,FALSE),"SIN CITA")=0,"SIN CITA",IFERROR(VLOOKUP(Tabla1[[#This Row],[VEHICULO]],CITAS!E:P,7,FALSE),"SIN CITA"))</f>
        <v>SIN CITA</v>
      </c>
      <c r="J55" s="103" t="str">
        <f>IF(IFERROR(VLOOKUP(Tabla1[[#This Row],[VEHICULO]],CITAS!E:P,8,FALSE),"SIN CITA")=0,"SIN CITA",IFERROR(VLOOKUP(Tabla1[[#This Row],[VEHICULO]],CITAS!E:P,8,FALSE),"SIN CITA"))</f>
        <v>SIN CITA</v>
      </c>
      <c r="K55" s="103" t="str">
        <f>IF(IFERROR(VLOOKUP(Tabla1[[#This Row],[VEHICULO]],CITAS!E:P,9,FALSE),"SIN CITA")=0,"SIN CITA",IFERROR(VLOOKUP(Tabla1[[#This Row],[VEHICULO]],CITAS!E:P,9,FALSE),"SIN CITA"))</f>
        <v>SIN CITA</v>
      </c>
      <c r="L55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56" spans="1:12">
      <c r="A56" s="1">
        <v>3244</v>
      </c>
      <c r="B56" s="1" t="s">
        <v>88</v>
      </c>
      <c r="C56" s="15" t="s">
        <v>31</v>
      </c>
      <c r="D56" s="13" t="s">
        <v>32</v>
      </c>
      <c r="E56" s="3">
        <v>45542</v>
      </c>
      <c r="F56" s="10">
        <f ca="1">IF(Tabla1[[#This Row],[VEHICULO]]="","",TODAY())</f>
        <v>45343</v>
      </c>
      <c r="G56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6" s="5">
        <f ca="1">IF(Tabla1[[#This Row],[VEHICULO]]="","",IF(Tabla1[[#This Row],[SITUACION]]="BAJA","BAJA",IF(Tabla1[[#This Row],[PROXIMA ITV]]="",8888888888,Tabla1[[#This Row],[PROXIMA ITV]]-Tabla1[[#This Row],[FECHA ACTUAL]])))</f>
        <v>199</v>
      </c>
      <c r="I56" s="102" t="str">
        <f>IF(IFERROR(VLOOKUP(Tabla1[[#This Row],[VEHICULO]],CITAS!E:P,7,FALSE),"SIN CITA")=0,"SIN CITA",IFERROR(VLOOKUP(Tabla1[[#This Row],[VEHICULO]],CITAS!E:P,7,FALSE),"SIN CITA"))</f>
        <v>SIN CITA</v>
      </c>
      <c r="J56" s="103" t="str">
        <f>IF(IFERROR(VLOOKUP(Tabla1[[#This Row],[VEHICULO]],CITAS!E:P,8,FALSE),"SIN CITA")=0,"SIN CITA",IFERROR(VLOOKUP(Tabla1[[#This Row],[VEHICULO]],CITAS!E:P,8,FALSE),"SIN CITA"))</f>
        <v>SIN CITA</v>
      </c>
      <c r="K56" s="103" t="str">
        <f>IF(IFERROR(VLOOKUP(Tabla1[[#This Row],[VEHICULO]],CITAS!E:P,9,FALSE),"SIN CITA")=0,"SIN CITA",IFERROR(VLOOKUP(Tabla1[[#This Row],[VEHICULO]],CITAS!E:P,9,FALSE),"SIN CITA"))</f>
        <v>SIN CITA</v>
      </c>
      <c r="L56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57" spans="1:12">
      <c r="A57" s="1">
        <v>3246</v>
      </c>
      <c r="B57" s="1" t="s">
        <v>89</v>
      </c>
      <c r="C57" s="15" t="s">
        <v>31</v>
      </c>
      <c r="D57" s="13" t="s">
        <v>32</v>
      </c>
      <c r="E57" s="3">
        <v>45540</v>
      </c>
      <c r="F57" s="10">
        <f ca="1">IF(Tabla1[[#This Row],[VEHICULO]]="","",TODAY())</f>
        <v>45343</v>
      </c>
      <c r="G57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7" s="5">
        <f ca="1">IF(Tabla1[[#This Row],[VEHICULO]]="","",IF(Tabla1[[#This Row],[SITUACION]]="BAJA","BAJA",IF(Tabla1[[#This Row],[PROXIMA ITV]]="",8888888888,Tabla1[[#This Row],[PROXIMA ITV]]-Tabla1[[#This Row],[FECHA ACTUAL]])))</f>
        <v>197</v>
      </c>
      <c r="I57" s="102" t="str">
        <f>IF(IFERROR(VLOOKUP(Tabla1[[#This Row],[VEHICULO]],CITAS!E:P,7,FALSE),"SIN CITA")=0,"SIN CITA",IFERROR(VLOOKUP(Tabla1[[#This Row],[VEHICULO]],CITAS!E:P,7,FALSE),"SIN CITA"))</f>
        <v>SIN CITA</v>
      </c>
      <c r="J57" s="103" t="str">
        <f>IF(IFERROR(VLOOKUP(Tabla1[[#This Row],[VEHICULO]],CITAS!E:P,8,FALSE),"SIN CITA")=0,"SIN CITA",IFERROR(VLOOKUP(Tabla1[[#This Row],[VEHICULO]],CITAS!E:P,8,FALSE),"SIN CITA"))</f>
        <v>SIN CITA</v>
      </c>
      <c r="K57" s="103" t="str">
        <f>IF(IFERROR(VLOOKUP(Tabla1[[#This Row],[VEHICULO]],CITAS!E:P,9,FALSE),"SIN CITA")=0,"SIN CITA",IFERROR(VLOOKUP(Tabla1[[#This Row],[VEHICULO]],CITAS!E:P,9,FALSE),"SIN CITA"))</f>
        <v>SIN CITA</v>
      </c>
      <c r="L57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58" spans="1:12">
      <c r="A58" s="1">
        <v>3248</v>
      </c>
      <c r="B58" s="1" t="s">
        <v>90</v>
      </c>
      <c r="C58" s="15" t="s">
        <v>31</v>
      </c>
      <c r="D58" s="13" t="s">
        <v>32</v>
      </c>
      <c r="E58" s="3">
        <v>45557</v>
      </c>
      <c r="F58" s="10">
        <f ca="1">IF(Tabla1[[#This Row],[VEHICULO]]="","",TODAY())</f>
        <v>45343</v>
      </c>
      <c r="G58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8" s="5">
        <f ca="1">IF(Tabla1[[#This Row],[VEHICULO]]="","",IF(Tabla1[[#This Row],[SITUACION]]="BAJA","BAJA",IF(Tabla1[[#This Row],[PROXIMA ITV]]="",8888888888,Tabla1[[#This Row],[PROXIMA ITV]]-Tabla1[[#This Row],[FECHA ACTUAL]])))</f>
        <v>214</v>
      </c>
      <c r="I58" s="102" t="str">
        <f>IF(IFERROR(VLOOKUP(Tabla1[[#This Row],[VEHICULO]],CITAS!E:P,7,FALSE),"SIN CITA")=0,"SIN CITA",IFERROR(VLOOKUP(Tabla1[[#This Row],[VEHICULO]],CITAS!E:P,7,FALSE),"SIN CITA"))</f>
        <v>SIN CITA</v>
      </c>
      <c r="J58" s="103" t="str">
        <f>IF(IFERROR(VLOOKUP(Tabla1[[#This Row],[VEHICULO]],CITAS!E:P,8,FALSE),"SIN CITA")=0,"SIN CITA",IFERROR(VLOOKUP(Tabla1[[#This Row],[VEHICULO]],CITAS!E:P,8,FALSE),"SIN CITA"))</f>
        <v>SIN CITA</v>
      </c>
      <c r="K58" s="103" t="str">
        <f>IF(IFERROR(VLOOKUP(Tabla1[[#This Row],[VEHICULO]],CITAS!E:P,9,FALSE),"SIN CITA")=0,"SIN CITA",IFERROR(VLOOKUP(Tabla1[[#This Row],[VEHICULO]],CITAS!E:P,9,FALSE),"SIN CITA"))</f>
        <v>SIN CITA</v>
      </c>
      <c r="L58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59" spans="1:12">
      <c r="A59" s="1">
        <v>3250</v>
      </c>
      <c r="B59" s="1" t="s">
        <v>91</v>
      </c>
      <c r="C59" s="15" t="s">
        <v>31</v>
      </c>
      <c r="D59" s="13" t="s">
        <v>32</v>
      </c>
      <c r="E59" s="3">
        <v>45541</v>
      </c>
      <c r="F59" s="10">
        <f ca="1">IF(Tabla1[[#This Row],[VEHICULO]]="","",TODAY())</f>
        <v>45343</v>
      </c>
      <c r="G59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59" s="5">
        <f ca="1">IF(Tabla1[[#This Row],[VEHICULO]]="","",IF(Tabla1[[#This Row],[SITUACION]]="BAJA","BAJA",IF(Tabla1[[#This Row],[PROXIMA ITV]]="",8888888888,Tabla1[[#This Row],[PROXIMA ITV]]-Tabla1[[#This Row],[FECHA ACTUAL]])))</f>
        <v>198</v>
      </c>
      <c r="I59" s="102" t="str">
        <f>IF(IFERROR(VLOOKUP(Tabla1[[#This Row],[VEHICULO]],CITAS!E:P,7,FALSE),"SIN CITA")=0,"SIN CITA",IFERROR(VLOOKUP(Tabla1[[#This Row],[VEHICULO]],CITAS!E:P,7,FALSE),"SIN CITA"))</f>
        <v>SIN CITA</v>
      </c>
      <c r="J59" s="103" t="str">
        <f>IF(IFERROR(VLOOKUP(Tabla1[[#This Row],[VEHICULO]],CITAS!E:P,8,FALSE),"SIN CITA")=0,"SIN CITA",IFERROR(VLOOKUP(Tabla1[[#This Row],[VEHICULO]],CITAS!E:P,8,FALSE),"SIN CITA"))</f>
        <v>SIN CITA</v>
      </c>
      <c r="K59" s="103" t="str">
        <f>IF(IFERROR(VLOOKUP(Tabla1[[#This Row],[VEHICULO]],CITAS!E:P,9,FALSE),"SIN CITA")=0,"SIN CITA",IFERROR(VLOOKUP(Tabla1[[#This Row],[VEHICULO]],CITAS!E:P,9,FALSE),"SIN CITA"))</f>
        <v>SIN CITA</v>
      </c>
      <c r="L59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0" spans="1:12">
      <c r="A60" s="1">
        <v>3277</v>
      </c>
      <c r="B60" s="1" t="s">
        <v>92</v>
      </c>
      <c r="C60" s="15" t="s">
        <v>31</v>
      </c>
      <c r="D60" s="13" t="s">
        <v>32</v>
      </c>
      <c r="E60" s="3">
        <v>45506</v>
      </c>
      <c r="F60" s="10">
        <f ca="1">IF(Tabla1[[#This Row],[VEHICULO]]="","",TODAY())</f>
        <v>45343</v>
      </c>
      <c r="G60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0" s="5">
        <f ca="1">IF(Tabla1[[#This Row],[VEHICULO]]="","",IF(Tabla1[[#This Row],[SITUACION]]="BAJA","BAJA",IF(Tabla1[[#This Row],[PROXIMA ITV]]="",8888888888,Tabla1[[#This Row],[PROXIMA ITV]]-Tabla1[[#This Row],[FECHA ACTUAL]])))</f>
        <v>163</v>
      </c>
      <c r="I60" s="102" t="str">
        <f>IF(IFERROR(VLOOKUP(Tabla1[[#This Row],[VEHICULO]],CITAS!E:P,7,FALSE),"SIN CITA")=0,"SIN CITA",IFERROR(VLOOKUP(Tabla1[[#This Row],[VEHICULO]],CITAS!E:P,7,FALSE),"SIN CITA"))</f>
        <v>SIN CITA</v>
      </c>
      <c r="J60" s="103" t="str">
        <f>IF(IFERROR(VLOOKUP(Tabla1[[#This Row],[VEHICULO]],CITAS!E:P,8,FALSE),"SIN CITA")=0,"SIN CITA",IFERROR(VLOOKUP(Tabla1[[#This Row],[VEHICULO]],CITAS!E:P,8,FALSE),"SIN CITA"))</f>
        <v>SIN CITA</v>
      </c>
      <c r="K60" s="103" t="str">
        <f>IF(IFERROR(VLOOKUP(Tabla1[[#This Row],[VEHICULO]],CITAS!E:P,9,FALSE),"SIN CITA")=0,"SIN CITA",IFERROR(VLOOKUP(Tabla1[[#This Row],[VEHICULO]],CITAS!E:P,9,FALSE),"SIN CITA"))</f>
        <v>SIN CITA</v>
      </c>
      <c r="L60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1" spans="1:12">
      <c r="A61" s="1">
        <v>3279</v>
      </c>
      <c r="B61" s="1" t="s">
        <v>93</v>
      </c>
      <c r="C61" s="15" t="s">
        <v>31</v>
      </c>
      <c r="D61" s="13" t="s">
        <v>32</v>
      </c>
      <c r="E61" s="3">
        <v>45509</v>
      </c>
      <c r="F61" s="10">
        <f ca="1">IF(Tabla1[[#This Row],[VEHICULO]]="","",TODAY())</f>
        <v>45343</v>
      </c>
      <c r="G61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1" s="5">
        <f ca="1">IF(Tabla1[[#This Row],[VEHICULO]]="","",IF(Tabla1[[#This Row],[SITUACION]]="BAJA","BAJA",IF(Tabla1[[#This Row],[PROXIMA ITV]]="",8888888888,Tabla1[[#This Row],[PROXIMA ITV]]-Tabla1[[#This Row],[FECHA ACTUAL]])))</f>
        <v>166</v>
      </c>
      <c r="I61" s="102" t="str">
        <f>IF(IFERROR(VLOOKUP(Tabla1[[#This Row],[VEHICULO]],CITAS!E:P,7,FALSE),"SIN CITA")=0,"SIN CITA",IFERROR(VLOOKUP(Tabla1[[#This Row],[VEHICULO]],CITAS!E:P,7,FALSE),"SIN CITA"))</f>
        <v>SIN CITA</v>
      </c>
      <c r="J61" s="103" t="str">
        <f>IF(IFERROR(VLOOKUP(Tabla1[[#This Row],[VEHICULO]],CITAS!E:P,8,FALSE),"SIN CITA")=0,"SIN CITA",IFERROR(VLOOKUP(Tabla1[[#This Row],[VEHICULO]],CITAS!E:P,8,FALSE),"SIN CITA"))</f>
        <v>SIN CITA</v>
      </c>
      <c r="K61" s="103" t="str">
        <f>IF(IFERROR(VLOOKUP(Tabla1[[#This Row],[VEHICULO]],CITAS!E:P,9,FALSE),"SIN CITA")=0,"SIN CITA",IFERROR(VLOOKUP(Tabla1[[#This Row],[VEHICULO]],CITAS!E:P,9,FALSE),"SIN CITA"))</f>
        <v>SIN CITA</v>
      </c>
      <c r="L61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2" spans="1:12">
      <c r="A62" s="1">
        <v>3281</v>
      </c>
      <c r="B62" s="1" t="s">
        <v>94</v>
      </c>
      <c r="C62" s="15" t="s">
        <v>31</v>
      </c>
      <c r="D62" s="13" t="s">
        <v>32</v>
      </c>
      <c r="E62" s="3">
        <v>45532</v>
      </c>
      <c r="F62" s="10">
        <f ca="1">IF(Tabla1[[#This Row],[VEHICULO]]="","",TODAY())</f>
        <v>45343</v>
      </c>
      <c r="G62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2" s="5">
        <f ca="1">IF(Tabla1[[#This Row],[VEHICULO]]="","",IF(Tabla1[[#This Row],[SITUACION]]="BAJA","BAJA",IF(Tabla1[[#This Row],[PROXIMA ITV]]="",8888888888,Tabla1[[#This Row],[PROXIMA ITV]]-Tabla1[[#This Row],[FECHA ACTUAL]])))</f>
        <v>189</v>
      </c>
      <c r="I62" s="102" t="str">
        <f>IF(IFERROR(VLOOKUP(Tabla1[[#This Row],[VEHICULO]],CITAS!E:P,7,FALSE),"SIN CITA")=0,"SIN CITA",IFERROR(VLOOKUP(Tabla1[[#This Row],[VEHICULO]],CITAS!E:P,7,FALSE),"SIN CITA"))</f>
        <v>SIN CITA</v>
      </c>
      <c r="J62" s="103" t="str">
        <f>IF(IFERROR(VLOOKUP(Tabla1[[#This Row],[VEHICULO]],CITAS!E:P,8,FALSE),"SIN CITA")=0,"SIN CITA",IFERROR(VLOOKUP(Tabla1[[#This Row],[VEHICULO]],CITAS!E:P,8,FALSE),"SIN CITA"))</f>
        <v>SIN CITA</v>
      </c>
      <c r="K62" s="103" t="str">
        <f>IF(IFERROR(VLOOKUP(Tabla1[[#This Row],[VEHICULO]],CITAS!E:P,9,FALSE),"SIN CITA")=0,"SIN CITA",IFERROR(VLOOKUP(Tabla1[[#This Row],[VEHICULO]],CITAS!E:P,9,FALSE),"SIN CITA"))</f>
        <v>SIN CITA</v>
      </c>
      <c r="L62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3" spans="1:12">
      <c r="A63" s="1">
        <v>3283</v>
      </c>
      <c r="B63" s="1" t="s">
        <v>95</v>
      </c>
      <c r="C63" s="15" t="s">
        <v>31</v>
      </c>
      <c r="D63" s="13" t="s">
        <v>35</v>
      </c>
      <c r="E63" s="3"/>
      <c r="F63" s="10">
        <f ca="1">IF(Tabla1[[#This Row],[VEHICULO]]="","",TODAY())</f>
        <v>45343</v>
      </c>
      <c r="G63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63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63" s="102" t="str">
        <f>IF(IFERROR(VLOOKUP(Tabla1[[#This Row],[VEHICULO]],CITAS!E:P,7,FALSE),"SIN CITA")=0,"SIN CITA",IFERROR(VLOOKUP(Tabla1[[#This Row],[VEHICULO]],CITAS!E:P,7,FALSE),"SIN CITA"))</f>
        <v>SIN CITA</v>
      </c>
      <c r="J63" s="103" t="str">
        <f>IF(IFERROR(VLOOKUP(Tabla1[[#This Row],[VEHICULO]],CITAS!E:P,8,FALSE),"SIN CITA")=0,"SIN CITA",IFERROR(VLOOKUP(Tabla1[[#This Row],[VEHICULO]],CITAS!E:P,8,FALSE),"SIN CITA"))</f>
        <v>SIN CITA</v>
      </c>
      <c r="K63" s="103" t="str">
        <f>IF(IFERROR(VLOOKUP(Tabla1[[#This Row],[VEHICULO]],CITAS!E:P,9,FALSE),"SIN CITA")=0,"SIN CITA",IFERROR(VLOOKUP(Tabla1[[#This Row],[VEHICULO]],CITAS!E:P,9,FALSE),"SIN CITA"))</f>
        <v>SIN CITA</v>
      </c>
      <c r="L63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64" spans="1:12">
      <c r="A64" s="1">
        <v>3308</v>
      </c>
      <c r="B64" s="1" t="s">
        <v>96</v>
      </c>
      <c r="C64" s="15" t="s">
        <v>31</v>
      </c>
      <c r="D64" s="13" t="s">
        <v>32</v>
      </c>
      <c r="E64" s="3">
        <v>45690</v>
      </c>
      <c r="F64" s="10">
        <f ca="1">IF(Tabla1[[#This Row],[VEHICULO]]="","",TODAY())</f>
        <v>45343</v>
      </c>
      <c r="G64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4" s="5">
        <f ca="1">IF(Tabla1[[#This Row],[VEHICULO]]="","",IF(Tabla1[[#This Row],[SITUACION]]="BAJA","BAJA",IF(Tabla1[[#This Row],[PROXIMA ITV]]="",8888888888,Tabla1[[#This Row],[PROXIMA ITV]]-Tabla1[[#This Row],[FECHA ACTUAL]])))</f>
        <v>347</v>
      </c>
      <c r="I64" s="102" t="str">
        <f>IF(IFERROR(VLOOKUP(Tabla1[[#This Row],[VEHICULO]],CITAS!E:P,7,FALSE),"SIN CITA")=0,"SIN CITA",IFERROR(VLOOKUP(Tabla1[[#This Row],[VEHICULO]],CITAS!E:P,7,FALSE),"SIN CITA"))</f>
        <v>SIN CITA</v>
      </c>
      <c r="J64" s="103" t="str">
        <f>IF(IFERROR(VLOOKUP(Tabla1[[#This Row],[VEHICULO]],CITAS!E:P,8,FALSE),"SIN CITA")=0,"SIN CITA",IFERROR(VLOOKUP(Tabla1[[#This Row],[VEHICULO]],CITAS!E:P,8,FALSE),"SIN CITA"))</f>
        <v>SIN CITA</v>
      </c>
      <c r="K64" s="103" t="str">
        <f>IF(IFERROR(VLOOKUP(Tabla1[[#This Row],[VEHICULO]],CITAS!E:P,9,FALSE),"SIN CITA")=0,"SIN CITA",IFERROR(VLOOKUP(Tabla1[[#This Row],[VEHICULO]],CITAS!E:P,9,FALSE),"SIN CITA"))</f>
        <v>SIN CITA</v>
      </c>
      <c r="L64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5" spans="1:12">
      <c r="A65" s="1">
        <v>3310</v>
      </c>
      <c r="B65" s="1" t="s">
        <v>97</v>
      </c>
      <c r="C65" s="15" t="s">
        <v>31</v>
      </c>
      <c r="D65" s="13" t="s">
        <v>32</v>
      </c>
      <c r="E65" s="3">
        <v>45690</v>
      </c>
      <c r="F65" s="10">
        <f ca="1">IF(Tabla1[[#This Row],[VEHICULO]]="","",TODAY())</f>
        <v>45343</v>
      </c>
      <c r="G65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5" s="5">
        <f ca="1">IF(Tabla1[[#This Row],[VEHICULO]]="","",IF(Tabla1[[#This Row],[SITUACION]]="BAJA","BAJA",IF(Tabla1[[#This Row],[PROXIMA ITV]]="",8888888888,Tabla1[[#This Row],[PROXIMA ITV]]-Tabla1[[#This Row],[FECHA ACTUAL]])))</f>
        <v>347</v>
      </c>
      <c r="I65" s="102" t="str">
        <f>IF(IFERROR(VLOOKUP(Tabla1[[#This Row],[VEHICULO]],CITAS!E:P,7,FALSE),"SIN CITA")=0,"SIN CITA",IFERROR(VLOOKUP(Tabla1[[#This Row],[VEHICULO]],CITAS!E:P,7,FALSE),"SIN CITA"))</f>
        <v>SIN CITA</v>
      </c>
      <c r="J65" s="103" t="str">
        <f>IF(IFERROR(VLOOKUP(Tabla1[[#This Row],[VEHICULO]],CITAS!E:P,8,FALSE),"SIN CITA")=0,"SIN CITA",IFERROR(VLOOKUP(Tabla1[[#This Row],[VEHICULO]],CITAS!E:P,8,FALSE),"SIN CITA"))</f>
        <v>SIN CITA</v>
      </c>
      <c r="K65" s="103" t="str">
        <f>IF(IFERROR(VLOOKUP(Tabla1[[#This Row],[VEHICULO]],CITAS!E:P,9,FALSE),"SIN CITA")=0,"SIN CITA",IFERROR(VLOOKUP(Tabla1[[#This Row],[VEHICULO]],CITAS!E:P,9,FALSE),"SIN CITA"))</f>
        <v>SIN CITA</v>
      </c>
      <c r="L65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6" spans="1:12">
      <c r="A66" s="1">
        <v>3312</v>
      </c>
      <c r="B66" s="1" t="s">
        <v>98</v>
      </c>
      <c r="C66" s="15" t="s">
        <v>31</v>
      </c>
      <c r="D66" s="13" t="s">
        <v>32</v>
      </c>
      <c r="E66" s="3">
        <v>45690</v>
      </c>
      <c r="F66" s="10">
        <f ca="1">IF(Tabla1[[#This Row],[VEHICULO]]="","",TODAY())</f>
        <v>45343</v>
      </c>
      <c r="G66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6" s="5">
        <f ca="1">IF(Tabla1[[#This Row],[VEHICULO]]="","",IF(Tabla1[[#This Row],[SITUACION]]="BAJA","BAJA",IF(Tabla1[[#This Row],[PROXIMA ITV]]="",8888888888,Tabla1[[#This Row],[PROXIMA ITV]]-Tabla1[[#This Row],[FECHA ACTUAL]])))</f>
        <v>347</v>
      </c>
      <c r="I66" s="102" t="str">
        <f>IF(IFERROR(VLOOKUP(Tabla1[[#This Row],[VEHICULO]],CITAS!E:P,7,FALSE),"SIN CITA")=0,"SIN CITA",IFERROR(VLOOKUP(Tabla1[[#This Row],[VEHICULO]],CITAS!E:P,7,FALSE),"SIN CITA"))</f>
        <v>SIN CITA</v>
      </c>
      <c r="J66" s="103" t="str">
        <f>IF(IFERROR(VLOOKUP(Tabla1[[#This Row],[VEHICULO]],CITAS!E:P,8,FALSE),"SIN CITA")=0,"SIN CITA",IFERROR(VLOOKUP(Tabla1[[#This Row],[VEHICULO]],CITAS!E:P,8,FALSE),"SIN CITA"))</f>
        <v>SIN CITA</v>
      </c>
      <c r="K66" s="103" t="str">
        <f>IF(IFERROR(VLOOKUP(Tabla1[[#This Row],[VEHICULO]],CITAS!E:P,9,FALSE),"SIN CITA")=0,"SIN CITA",IFERROR(VLOOKUP(Tabla1[[#This Row],[VEHICULO]],CITAS!E:P,9,FALSE),"SIN CITA"))</f>
        <v>SIN CITA</v>
      </c>
      <c r="L66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7" spans="1:12">
      <c r="A67" s="1">
        <v>3554</v>
      </c>
      <c r="B67" s="1" t="s">
        <v>99</v>
      </c>
      <c r="C67" s="15" t="s">
        <v>31</v>
      </c>
      <c r="D67" s="13" t="s">
        <v>32</v>
      </c>
      <c r="E67" s="3">
        <v>45609</v>
      </c>
      <c r="F67" s="10">
        <f ca="1">IF(Tabla1[[#This Row],[VEHICULO]]="","",TODAY())</f>
        <v>45343</v>
      </c>
      <c r="G67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7" s="5">
        <f ca="1">IF(Tabla1[[#This Row],[VEHICULO]]="","",IF(Tabla1[[#This Row],[SITUACION]]="BAJA","BAJA",IF(Tabla1[[#This Row],[PROXIMA ITV]]="",8888888888,Tabla1[[#This Row],[PROXIMA ITV]]-Tabla1[[#This Row],[FECHA ACTUAL]])))</f>
        <v>266</v>
      </c>
      <c r="I67" s="102" t="str">
        <f>IF(IFERROR(VLOOKUP(Tabla1[[#This Row],[VEHICULO]],CITAS!E:P,7,FALSE),"SIN CITA")=0,"SIN CITA",IFERROR(VLOOKUP(Tabla1[[#This Row],[VEHICULO]],CITAS!E:P,7,FALSE),"SIN CITA"))</f>
        <v>SIN CITA</v>
      </c>
      <c r="J67" s="103" t="str">
        <f>IF(IFERROR(VLOOKUP(Tabla1[[#This Row],[VEHICULO]],CITAS!E:P,8,FALSE),"SIN CITA")=0,"SIN CITA",IFERROR(VLOOKUP(Tabla1[[#This Row],[VEHICULO]],CITAS!E:P,8,FALSE),"SIN CITA"))</f>
        <v>SIN CITA</v>
      </c>
      <c r="K67" s="103" t="str">
        <f>IF(IFERROR(VLOOKUP(Tabla1[[#This Row],[VEHICULO]],CITAS!E:P,9,FALSE),"SIN CITA")=0,"SIN CITA",IFERROR(VLOOKUP(Tabla1[[#This Row],[VEHICULO]],CITAS!E:P,9,FALSE),"SIN CITA"))</f>
        <v>SIN CITA</v>
      </c>
      <c r="L67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8" spans="1:12">
      <c r="A68" s="1">
        <v>3564</v>
      </c>
      <c r="B68" s="1" t="s">
        <v>100</v>
      </c>
      <c r="C68" s="15" t="s">
        <v>31</v>
      </c>
      <c r="D68" s="13" t="s">
        <v>32</v>
      </c>
      <c r="E68" s="3">
        <v>45639</v>
      </c>
      <c r="F68" s="10">
        <f ca="1">IF(Tabla1[[#This Row],[VEHICULO]]="","",TODAY())</f>
        <v>45343</v>
      </c>
      <c r="G68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8" s="5">
        <f ca="1">IF(Tabla1[[#This Row],[VEHICULO]]="","",IF(Tabla1[[#This Row],[SITUACION]]="BAJA","BAJA",IF(Tabla1[[#This Row],[PROXIMA ITV]]="",8888888888,Tabla1[[#This Row],[PROXIMA ITV]]-Tabla1[[#This Row],[FECHA ACTUAL]])))</f>
        <v>296</v>
      </c>
      <c r="I68" s="102" t="str">
        <f>IF(IFERROR(VLOOKUP(Tabla1[[#This Row],[VEHICULO]],CITAS!E:P,7,FALSE),"SIN CITA")=0,"SIN CITA",IFERROR(VLOOKUP(Tabla1[[#This Row],[VEHICULO]],CITAS!E:P,7,FALSE),"SIN CITA"))</f>
        <v>SIN CITA</v>
      </c>
      <c r="J68" s="103" t="str">
        <f>IF(IFERROR(VLOOKUP(Tabla1[[#This Row],[VEHICULO]],CITAS!E:P,8,FALSE),"SIN CITA")=0,"SIN CITA",IFERROR(VLOOKUP(Tabla1[[#This Row],[VEHICULO]],CITAS!E:P,8,FALSE),"SIN CITA"))</f>
        <v>SIN CITA</v>
      </c>
      <c r="K68" s="103" t="str">
        <f>IF(IFERROR(VLOOKUP(Tabla1[[#This Row],[VEHICULO]],CITAS!E:P,9,FALSE),"SIN CITA")=0,"SIN CITA",IFERROR(VLOOKUP(Tabla1[[#This Row],[VEHICULO]],CITAS!E:P,9,FALSE),"SIN CITA"))</f>
        <v>SIN CITA</v>
      </c>
      <c r="L68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69" spans="1:12">
      <c r="A69" s="1">
        <v>3566</v>
      </c>
      <c r="B69" s="1" t="s">
        <v>101</v>
      </c>
      <c r="C69" s="15" t="s">
        <v>31</v>
      </c>
      <c r="D69" s="13" t="s">
        <v>32</v>
      </c>
      <c r="E69" s="3">
        <v>45639</v>
      </c>
      <c r="F69" s="10">
        <f ca="1">IF(Tabla1[[#This Row],[VEHICULO]]="","",TODAY())</f>
        <v>45343</v>
      </c>
      <c r="G69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69" s="5">
        <f ca="1">IF(Tabla1[[#This Row],[VEHICULO]]="","",IF(Tabla1[[#This Row],[SITUACION]]="BAJA","BAJA",IF(Tabla1[[#This Row],[PROXIMA ITV]]="",8888888888,Tabla1[[#This Row],[PROXIMA ITV]]-Tabla1[[#This Row],[FECHA ACTUAL]])))</f>
        <v>296</v>
      </c>
      <c r="I69" s="102" t="str">
        <f>IF(IFERROR(VLOOKUP(Tabla1[[#This Row],[VEHICULO]],CITAS!E:P,7,FALSE),"SIN CITA")=0,"SIN CITA",IFERROR(VLOOKUP(Tabla1[[#This Row],[VEHICULO]],CITAS!E:P,7,FALSE),"SIN CITA"))</f>
        <v>SIN CITA</v>
      </c>
      <c r="J69" s="103" t="str">
        <f>IF(IFERROR(VLOOKUP(Tabla1[[#This Row],[VEHICULO]],CITAS!E:P,8,FALSE),"SIN CITA")=0,"SIN CITA",IFERROR(VLOOKUP(Tabla1[[#This Row],[VEHICULO]],CITAS!E:P,8,FALSE),"SIN CITA"))</f>
        <v>SIN CITA</v>
      </c>
      <c r="K69" s="103" t="str">
        <f>IF(IFERROR(VLOOKUP(Tabla1[[#This Row],[VEHICULO]],CITAS!E:P,9,FALSE),"SIN CITA")=0,"SIN CITA",IFERROR(VLOOKUP(Tabla1[[#This Row],[VEHICULO]],CITAS!E:P,9,FALSE),"SIN CITA"))</f>
        <v>SIN CITA</v>
      </c>
      <c r="L69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70" spans="1:12">
      <c r="A70" s="1">
        <v>3782</v>
      </c>
      <c r="B70" s="1" t="s">
        <v>102</v>
      </c>
      <c r="C70" s="15" t="s">
        <v>31</v>
      </c>
      <c r="D70" s="13" t="s">
        <v>32</v>
      </c>
      <c r="E70" s="3">
        <v>45669</v>
      </c>
      <c r="F70" s="10">
        <f ca="1">IF(Tabla1[[#This Row],[VEHICULO]]="","",TODAY())</f>
        <v>45343</v>
      </c>
      <c r="G70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70" s="5">
        <f ca="1">IF(Tabla1[[#This Row],[VEHICULO]]="","",IF(Tabla1[[#This Row],[SITUACION]]="BAJA","BAJA",IF(Tabla1[[#This Row],[PROXIMA ITV]]="",8888888888,Tabla1[[#This Row],[PROXIMA ITV]]-Tabla1[[#This Row],[FECHA ACTUAL]])))</f>
        <v>326</v>
      </c>
      <c r="I70" s="102" t="str">
        <f>IF(IFERROR(VLOOKUP(Tabla1[[#This Row],[VEHICULO]],CITAS!E:P,7,FALSE),"SIN CITA")=0,"SIN CITA",IFERROR(VLOOKUP(Tabla1[[#This Row],[VEHICULO]],CITAS!E:P,7,FALSE),"SIN CITA"))</f>
        <v>SIN CITA</v>
      </c>
      <c r="J70" s="103" t="str">
        <f>IF(IFERROR(VLOOKUP(Tabla1[[#This Row],[VEHICULO]],CITAS!E:P,8,FALSE),"SIN CITA")=0,"SIN CITA",IFERROR(VLOOKUP(Tabla1[[#This Row],[VEHICULO]],CITAS!E:P,8,FALSE),"SIN CITA"))</f>
        <v>SIN CITA</v>
      </c>
      <c r="K70" s="103" t="str">
        <f>IF(IFERROR(VLOOKUP(Tabla1[[#This Row],[VEHICULO]],CITAS!E:P,9,FALSE),"SIN CITA")=0,"SIN CITA",IFERROR(VLOOKUP(Tabla1[[#This Row],[VEHICULO]],CITAS!E:P,9,FALSE),"SIN CITA"))</f>
        <v>SIN CITA</v>
      </c>
      <c r="L70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71" spans="1:12">
      <c r="A71" s="1">
        <v>3784</v>
      </c>
      <c r="B71" s="1" t="s">
        <v>103</v>
      </c>
      <c r="C71" s="15" t="s">
        <v>31</v>
      </c>
      <c r="D71" s="13" t="s">
        <v>32</v>
      </c>
      <c r="E71" s="3">
        <v>45669</v>
      </c>
      <c r="F71" s="10">
        <f ca="1">IF(Tabla1[[#This Row],[VEHICULO]]="","",TODAY())</f>
        <v>45343</v>
      </c>
      <c r="G71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71" s="5">
        <f ca="1">IF(Tabla1[[#This Row],[VEHICULO]]="","",IF(Tabla1[[#This Row],[SITUACION]]="BAJA","BAJA",IF(Tabla1[[#This Row],[PROXIMA ITV]]="",8888888888,Tabla1[[#This Row],[PROXIMA ITV]]-Tabla1[[#This Row],[FECHA ACTUAL]])))</f>
        <v>326</v>
      </c>
      <c r="I71" s="102" t="str">
        <f>IF(IFERROR(VLOOKUP(Tabla1[[#This Row],[VEHICULO]],CITAS!E:P,7,FALSE),"SIN CITA")=0,"SIN CITA",IFERROR(VLOOKUP(Tabla1[[#This Row],[VEHICULO]],CITAS!E:P,7,FALSE),"SIN CITA"))</f>
        <v>SIN CITA</v>
      </c>
      <c r="J71" s="103" t="str">
        <f>IF(IFERROR(VLOOKUP(Tabla1[[#This Row],[VEHICULO]],CITAS!E:P,8,FALSE),"SIN CITA")=0,"SIN CITA",IFERROR(VLOOKUP(Tabla1[[#This Row],[VEHICULO]],CITAS!E:P,8,FALSE),"SIN CITA"))</f>
        <v>SIN CITA</v>
      </c>
      <c r="K71" s="103" t="str">
        <f>IF(IFERROR(VLOOKUP(Tabla1[[#This Row],[VEHICULO]],CITAS!E:P,9,FALSE),"SIN CITA")=0,"SIN CITA",IFERROR(VLOOKUP(Tabla1[[#This Row],[VEHICULO]],CITAS!E:P,9,FALSE),"SIN CITA"))</f>
        <v>SIN CITA</v>
      </c>
      <c r="L71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72" spans="1:12">
      <c r="A72" s="1">
        <v>3850</v>
      </c>
      <c r="B72" s="1" t="s">
        <v>104</v>
      </c>
      <c r="C72" s="15" t="s">
        <v>31</v>
      </c>
      <c r="D72" s="13" t="s">
        <v>32</v>
      </c>
      <c r="E72" s="3">
        <v>45660</v>
      </c>
      <c r="F72" s="10">
        <f ca="1">IF(Tabla1[[#This Row],[VEHICULO]]="","",TODAY())</f>
        <v>45343</v>
      </c>
      <c r="G72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72" s="5">
        <f ca="1">IF(Tabla1[[#This Row],[VEHICULO]]="","",IF(Tabla1[[#This Row],[SITUACION]]="BAJA","BAJA",IF(Tabla1[[#This Row],[PROXIMA ITV]]="",8888888888,Tabla1[[#This Row],[PROXIMA ITV]]-Tabla1[[#This Row],[FECHA ACTUAL]])))</f>
        <v>317</v>
      </c>
      <c r="I72" s="102" t="str">
        <f>IF(IFERROR(VLOOKUP(Tabla1[[#This Row],[VEHICULO]],CITAS!E:P,7,FALSE),"SIN CITA")=0,"SIN CITA",IFERROR(VLOOKUP(Tabla1[[#This Row],[VEHICULO]],CITAS!E:P,7,FALSE),"SIN CITA"))</f>
        <v>SIN CITA</v>
      </c>
      <c r="J72" s="103" t="str">
        <f>IF(IFERROR(VLOOKUP(Tabla1[[#This Row],[VEHICULO]],CITAS!E:P,8,FALSE),"SIN CITA")=0,"SIN CITA",IFERROR(VLOOKUP(Tabla1[[#This Row],[VEHICULO]],CITAS!E:P,8,FALSE),"SIN CITA"))</f>
        <v>SIN CITA</v>
      </c>
      <c r="K72" s="103" t="str">
        <f>IF(IFERROR(VLOOKUP(Tabla1[[#This Row],[VEHICULO]],CITAS!E:P,9,FALSE),"SIN CITA")=0,"SIN CITA",IFERROR(VLOOKUP(Tabla1[[#This Row],[VEHICULO]],CITAS!E:P,9,FALSE),"SIN CITA"))</f>
        <v>SIN CITA</v>
      </c>
      <c r="L72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73" spans="1:12">
      <c r="A73" s="1">
        <v>3860</v>
      </c>
      <c r="B73" s="1" t="s">
        <v>105</v>
      </c>
      <c r="C73" s="15" t="s">
        <v>31</v>
      </c>
      <c r="D73" s="13" t="s">
        <v>32</v>
      </c>
      <c r="E73" s="3">
        <v>45669</v>
      </c>
      <c r="F73" s="10">
        <f ca="1">IF(Tabla1[[#This Row],[VEHICULO]]="","",TODAY())</f>
        <v>45343</v>
      </c>
      <c r="G73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73" s="5">
        <f ca="1">IF(Tabla1[[#This Row],[VEHICULO]]="","",IF(Tabla1[[#This Row],[SITUACION]]="BAJA","BAJA",IF(Tabla1[[#This Row],[PROXIMA ITV]]="",8888888888,Tabla1[[#This Row],[PROXIMA ITV]]-Tabla1[[#This Row],[FECHA ACTUAL]])))</f>
        <v>326</v>
      </c>
      <c r="I73" s="102" t="str">
        <f>IF(IFERROR(VLOOKUP(Tabla1[[#This Row],[VEHICULO]],CITAS!E:P,7,FALSE),"SIN CITA")=0,"SIN CITA",IFERROR(VLOOKUP(Tabla1[[#This Row],[VEHICULO]],CITAS!E:P,7,FALSE),"SIN CITA"))</f>
        <v>SIN CITA</v>
      </c>
      <c r="J73" s="103" t="str">
        <f>IF(IFERROR(VLOOKUP(Tabla1[[#This Row],[VEHICULO]],CITAS!E:P,8,FALSE),"SIN CITA")=0,"SIN CITA",IFERROR(VLOOKUP(Tabla1[[#This Row],[VEHICULO]],CITAS!E:P,8,FALSE),"SIN CITA"))</f>
        <v>SIN CITA</v>
      </c>
      <c r="K73" s="103" t="str">
        <f>IF(IFERROR(VLOOKUP(Tabla1[[#This Row],[VEHICULO]],CITAS!E:P,9,FALSE),"SIN CITA")=0,"SIN CITA",IFERROR(VLOOKUP(Tabla1[[#This Row],[VEHICULO]],CITAS!E:P,9,FALSE),"SIN CITA"))</f>
        <v>SIN CITA</v>
      </c>
      <c r="L73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74" spans="1:12">
      <c r="A74" s="1">
        <v>3862</v>
      </c>
      <c r="B74" s="1" t="s">
        <v>106</v>
      </c>
      <c r="C74" s="15" t="s">
        <v>31</v>
      </c>
      <c r="D74" s="13" t="s">
        <v>32</v>
      </c>
      <c r="E74" s="3">
        <v>45676</v>
      </c>
      <c r="F74" s="10">
        <f ca="1">IF(Tabla1[[#This Row],[VEHICULO]]="","",TODAY())</f>
        <v>45343</v>
      </c>
      <c r="G74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74" s="5">
        <f ca="1">IF(Tabla1[[#This Row],[VEHICULO]]="","",IF(Tabla1[[#This Row],[SITUACION]]="BAJA","BAJA",IF(Tabla1[[#This Row],[PROXIMA ITV]]="",8888888888,Tabla1[[#This Row],[PROXIMA ITV]]-Tabla1[[#This Row],[FECHA ACTUAL]])))</f>
        <v>333</v>
      </c>
      <c r="I74" s="102" t="str">
        <f>IF(IFERROR(VLOOKUP(Tabla1[[#This Row],[VEHICULO]],CITAS!E:P,7,FALSE),"SIN CITA")=0,"SIN CITA",IFERROR(VLOOKUP(Tabla1[[#This Row],[VEHICULO]],CITAS!E:P,7,FALSE),"SIN CITA"))</f>
        <v>SIN CITA</v>
      </c>
      <c r="J74" s="103" t="str">
        <f>IF(IFERROR(VLOOKUP(Tabla1[[#This Row],[VEHICULO]],CITAS!E:P,8,FALSE),"SIN CITA")=0,"SIN CITA",IFERROR(VLOOKUP(Tabla1[[#This Row],[VEHICULO]],CITAS!E:P,8,FALSE),"SIN CITA"))</f>
        <v>SIN CITA</v>
      </c>
      <c r="K74" s="103" t="str">
        <f>IF(IFERROR(VLOOKUP(Tabla1[[#This Row],[VEHICULO]],CITAS!E:P,9,FALSE),"SIN CITA")=0,"SIN CITA",IFERROR(VLOOKUP(Tabla1[[#This Row],[VEHICULO]],CITAS!E:P,9,FALSE),"SIN CITA"))</f>
        <v>SIN CITA</v>
      </c>
      <c r="L74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75" spans="1:12">
      <c r="A75" s="1">
        <v>5372</v>
      </c>
      <c r="B75" s="1" t="s">
        <v>107</v>
      </c>
      <c r="C75" s="15" t="s">
        <v>108</v>
      </c>
      <c r="D75" s="13" t="s">
        <v>35</v>
      </c>
      <c r="E75" s="3"/>
      <c r="F75" s="10">
        <f ca="1">IF(Tabla1[[#This Row],[VEHICULO]]="","",TODAY())</f>
        <v>45343</v>
      </c>
      <c r="G75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75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75" s="102" t="str">
        <f>IF(IFERROR(VLOOKUP(Tabla1[[#This Row],[VEHICULO]],CITAS!E:P,7,FALSE),"SIN CITA")=0,"SIN CITA",IFERROR(VLOOKUP(Tabla1[[#This Row],[VEHICULO]],CITAS!E:P,7,FALSE),"SIN CITA"))</f>
        <v>SIN CITA</v>
      </c>
      <c r="J75" s="103" t="str">
        <f>IF(IFERROR(VLOOKUP(Tabla1[[#This Row],[VEHICULO]],CITAS!E:P,8,FALSE),"SIN CITA")=0,"SIN CITA",IFERROR(VLOOKUP(Tabla1[[#This Row],[VEHICULO]],CITAS!E:P,8,FALSE),"SIN CITA"))</f>
        <v>SIN CITA</v>
      </c>
      <c r="K75" s="103" t="str">
        <f>IF(IFERROR(VLOOKUP(Tabla1[[#This Row],[VEHICULO]],CITAS!E:P,9,FALSE),"SIN CITA")=0,"SIN CITA",IFERROR(VLOOKUP(Tabla1[[#This Row],[VEHICULO]],CITAS!E:P,9,FALSE),"SIN CITA"))</f>
        <v>SIN CITA</v>
      </c>
      <c r="L75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76" spans="1:12">
      <c r="A76" s="1">
        <v>7079</v>
      </c>
      <c r="B76" s="1" t="s">
        <v>109</v>
      </c>
      <c r="C76" s="15" t="s">
        <v>31</v>
      </c>
      <c r="D76" s="13" t="s">
        <v>35</v>
      </c>
      <c r="E76" s="3"/>
      <c r="F76" s="10">
        <f ca="1">IF(Tabla1[[#This Row],[VEHICULO]]="","",TODAY())</f>
        <v>45343</v>
      </c>
      <c r="G76" s="17" t="str">
        <f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BAJA</v>
      </c>
      <c r="H76" s="5" t="str">
        <f>IF(Tabla1[[#This Row],[VEHICULO]]="","",IF(Tabla1[[#This Row],[SITUACION]]="BAJA","BAJA",IF(Tabla1[[#This Row],[PROXIMA ITV]]="",8888888888,Tabla1[[#This Row],[PROXIMA ITV]]-Tabla1[[#This Row],[FECHA ACTUAL]])))</f>
        <v>BAJA</v>
      </c>
      <c r="I76" s="102" t="str">
        <f>IF(IFERROR(VLOOKUP(Tabla1[[#This Row],[VEHICULO]],CITAS!E:P,7,FALSE),"SIN CITA")=0,"SIN CITA",IFERROR(VLOOKUP(Tabla1[[#This Row],[VEHICULO]],CITAS!E:P,7,FALSE),"SIN CITA"))</f>
        <v>SIN CITA</v>
      </c>
      <c r="J76" s="103" t="str">
        <f>IF(IFERROR(VLOOKUP(Tabla1[[#This Row],[VEHICULO]],CITAS!E:P,8,FALSE),"SIN CITA")=0,"SIN CITA",IFERROR(VLOOKUP(Tabla1[[#This Row],[VEHICULO]],CITAS!E:P,8,FALSE),"SIN CITA"))</f>
        <v>SIN CITA</v>
      </c>
      <c r="K76" s="103" t="str">
        <f>IF(IFERROR(VLOOKUP(Tabla1[[#This Row],[VEHICULO]],CITAS!E:P,9,FALSE),"SIN CITA")=0,"SIN CITA",IFERROR(VLOOKUP(Tabla1[[#This Row],[VEHICULO]],CITAS!E:P,9,FALSE),"SIN CITA"))</f>
        <v>SIN CITA</v>
      </c>
      <c r="L76" s="16" t="str">
        <f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BLACK</v>
      </c>
    </row>
    <row r="77" spans="1:12">
      <c r="A77" s="1" t="s">
        <v>110</v>
      </c>
      <c r="B77" s="1" t="s">
        <v>111</v>
      </c>
      <c r="C77" s="15" t="s">
        <v>112</v>
      </c>
      <c r="D77" s="13" t="s">
        <v>32</v>
      </c>
      <c r="E77" s="3">
        <v>45466</v>
      </c>
      <c r="F77" s="10">
        <f ca="1">IF(Tabla1[[#This Row],[VEHICULO]]="","",TODAY())</f>
        <v>45343</v>
      </c>
      <c r="G77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77" s="5">
        <f ca="1">IF(Tabla1[[#This Row],[VEHICULO]]="","",IF(Tabla1[[#This Row],[SITUACION]]="BAJA","BAJA",IF(Tabla1[[#This Row],[PROXIMA ITV]]="",8888888888,Tabla1[[#This Row],[PROXIMA ITV]]-Tabla1[[#This Row],[FECHA ACTUAL]])))</f>
        <v>123</v>
      </c>
      <c r="I77" s="102" t="str">
        <f>IF(IFERROR(VLOOKUP(Tabla1[[#This Row],[VEHICULO]],CITAS!E:P,7,FALSE),"SIN CITA")=0,"SIN CITA",IFERROR(VLOOKUP(Tabla1[[#This Row],[VEHICULO]],CITAS!E:P,7,FALSE),"SIN CITA"))</f>
        <v>SIN CITA</v>
      </c>
      <c r="J77" s="103" t="str">
        <f>IF(IFERROR(VLOOKUP(Tabla1[[#This Row],[VEHICULO]],CITAS!E:P,8,FALSE),"SIN CITA")=0,"SIN CITA",IFERROR(VLOOKUP(Tabla1[[#This Row],[VEHICULO]],CITAS!E:P,8,FALSE),"SIN CITA"))</f>
        <v>SIN CITA</v>
      </c>
      <c r="K77" s="103" t="str">
        <f>IF(IFERROR(VLOOKUP(Tabla1[[#This Row],[VEHICULO]],CITAS!E:P,9,FALSE),"SIN CITA")=0,"SIN CITA",IFERROR(VLOOKUP(Tabla1[[#This Row],[VEHICULO]],CITAS!E:P,9,FALSE),"SIN CITA"))</f>
        <v>SIN CITA</v>
      </c>
      <c r="L77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78" spans="1:12">
      <c r="A78" s="1" t="s">
        <v>113</v>
      </c>
      <c r="B78" s="1" t="s">
        <v>114</v>
      </c>
      <c r="C78" s="15" t="s">
        <v>108</v>
      </c>
      <c r="D78" s="13" t="s">
        <v>32</v>
      </c>
      <c r="E78" s="3">
        <v>45808</v>
      </c>
      <c r="F78" s="10">
        <f ca="1">IF(Tabla1[[#This Row],[VEHICULO]]="","",TODAY())</f>
        <v>45343</v>
      </c>
      <c r="G78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78" s="5">
        <f ca="1">IF(Tabla1[[#This Row],[VEHICULO]]="","",IF(Tabla1[[#This Row],[SITUACION]]="BAJA","BAJA",IF(Tabla1[[#This Row],[PROXIMA ITV]]="",8888888888,Tabla1[[#This Row],[PROXIMA ITV]]-Tabla1[[#This Row],[FECHA ACTUAL]])))</f>
        <v>465</v>
      </c>
      <c r="I78" s="102" t="str">
        <f>IF(IFERROR(VLOOKUP(Tabla1[[#This Row],[VEHICULO]],CITAS!E:P,7,FALSE),"SIN CITA")=0,"SIN CITA",IFERROR(VLOOKUP(Tabla1[[#This Row],[VEHICULO]],CITAS!E:P,7,FALSE),"SIN CITA"))</f>
        <v>SIN CITA</v>
      </c>
      <c r="J78" s="103" t="str">
        <f>IF(IFERROR(VLOOKUP(Tabla1[[#This Row],[VEHICULO]],CITAS!E:P,8,FALSE),"SIN CITA")=0,"SIN CITA",IFERROR(VLOOKUP(Tabla1[[#This Row],[VEHICULO]],CITAS!E:P,8,FALSE),"SIN CITA"))</f>
        <v>SIN CITA</v>
      </c>
      <c r="K78" s="103" t="str">
        <f>IF(IFERROR(VLOOKUP(Tabla1[[#This Row],[VEHICULO]],CITAS!E:P,9,FALSE),"SIN CITA")=0,"SIN CITA",IFERROR(VLOOKUP(Tabla1[[#This Row],[VEHICULO]],CITAS!E:P,9,FALSE),"SIN CITA"))</f>
        <v>SIN CITA</v>
      </c>
      <c r="L78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79" spans="1:12">
      <c r="A79" s="1" t="s">
        <v>115</v>
      </c>
      <c r="B79" s="1" t="s">
        <v>116</v>
      </c>
      <c r="C79" s="15" t="s">
        <v>108</v>
      </c>
      <c r="D79" s="13" t="s">
        <v>32</v>
      </c>
      <c r="E79" s="3">
        <v>46012</v>
      </c>
      <c r="F79" s="10">
        <f ca="1">IF(Tabla1[[#This Row],[VEHICULO]]="","",TODAY())</f>
        <v>45343</v>
      </c>
      <c r="G79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79" s="5">
        <f ca="1">IF(Tabla1[[#This Row],[VEHICULO]]="","",IF(Tabla1[[#This Row],[SITUACION]]="BAJA","BAJA",IF(Tabla1[[#This Row],[PROXIMA ITV]]="",8888888888,Tabla1[[#This Row],[PROXIMA ITV]]-Tabla1[[#This Row],[FECHA ACTUAL]])))</f>
        <v>669</v>
      </c>
      <c r="I79" s="102" t="str">
        <f>IF(IFERROR(VLOOKUP(Tabla1[[#This Row],[VEHICULO]],CITAS!E:P,7,FALSE),"SIN CITA")=0,"SIN CITA",IFERROR(VLOOKUP(Tabla1[[#This Row],[VEHICULO]],CITAS!E:P,7,FALSE),"SIN CITA"))</f>
        <v>SIN CITA</v>
      </c>
      <c r="J79" s="103" t="str">
        <f>IF(IFERROR(VLOOKUP(Tabla1[[#This Row],[VEHICULO]],CITAS!E:P,8,FALSE),"SIN CITA")=0,"SIN CITA",IFERROR(VLOOKUP(Tabla1[[#This Row],[VEHICULO]],CITAS!E:P,8,FALSE),"SIN CITA"))</f>
        <v>SIN CITA</v>
      </c>
      <c r="K79" s="103" t="str">
        <f>IF(IFERROR(VLOOKUP(Tabla1[[#This Row],[VEHICULO]],CITAS!E:P,9,FALSE),"SIN CITA")=0,"SIN CITA",IFERROR(VLOOKUP(Tabla1[[#This Row],[VEHICULO]],CITAS!E:P,9,FALSE),"SIN CITA"))</f>
        <v>SIN CITA</v>
      </c>
      <c r="L79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80" spans="1:12">
      <c r="A80" s="1" t="s">
        <v>117</v>
      </c>
      <c r="B80" s="1" t="s">
        <v>118</v>
      </c>
      <c r="C80" s="15" t="s">
        <v>108</v>
      </c>
      <c r="D80" s="13" t="s">
        <v>32</v>
      </c>
      <c r="E80" s="3">
        <v>45485</v>
      </c>
      <c r="F80" s="10">
        <f ca="1">IF(Tabla1[[#This Row],[VEHICULO]]="","",TODAY())</f>
        <v>45343</v>
      </c>
      <c r="G80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80" s="5">
        <f ca="1">IF(Tabla1[[#This Row],[VEHICULO]]="","",IF(Tabla1[[#This Row],[SITUACION]]="BAJA","BAJA",IF(Tabla1[[#This Row],[PROXIMA ITV]]="",8888888888,Tabla1[[#This Row],[PROXIMA ITV]]-Tabla1[[#This Row],[FECHA ACTUAL]])))</f>
        <v>142</v>
      </c>
      <c r="I80" s="102" t="str">
        <f>IF(IFERROR(VLOOKUP(Tabla1[[#This Row],[VEHICULO]],CITAS!E:P,7,FALSE),"SIN CITA")=0,"SIN CITA",IFERROR(VLOOKUP(Tabla1[[#This Row],[VEHICULO]],CITAS!E:P,7,FALSE),"SIN CITA"))</f>
        <v>SIN CITA</v>
      </c>
      <c r="J80" s="103" t="str">
        <f>IF(IFERROR(VLOOKUP(Tabla1[[#This Row],[VEHICULO]],CITAS!E:P,8,FALSE),"SIN CITA")=0,"SIN CITA",IFERROR(VLOOKUP(Tabla1[[#This Row],[VEHICULO]],CITAS!E:P,8,FALSE),"SIN CITA"))</f>
        <v>SIN CITA</v>
      </c>
      <c r="K80" s="103" t="str">
        <f>IF(IFERROR(VLOOKUP(Tabla1[[#This Row],[VEHICULO]],CITAS!E:P,9,FALSE),"SIN CITA")=0,"SIN CITA",IFERROR(VLOOKUP(Tabla1[[#This Row],[VEHICULO]],CITAS!E:P,9,FALSE),"SIN CITA"))</f>
        <v>SIN CITA</v>
      </c>
      <c r="L80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81" spans="1:12">
      <c r="A81" s="1" t="s">
        <v>119</v>
      </c>
      <c r="B81" s="1" t="s">
        <v>120</v>
      </c>
      <c r="C81" s="15" t="s">
        <v>108</v>
      </c>
      <c r="D81" s="13" t="s">
        <v>32</v>
      </c>
      <c r="E81" s="3">
        <v>45510</v>
      </c>
      <c r="F81" s="10">
        <f ca="1">IF(Tabla1[[#This Row],[VEHICULO]]="","",TODAY())</f>
        <v>45343</v>
      </c>
      <c r="G81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81" s="5">
        <f ca="1">IF(Tabla1[[#This Row],[VEHICULO]]="","",IF(Tabla1[[#This Row],[SITUACION]]="BAJA","BAJA",IF(Tabla1[[#This Row],[PROXIMA ITV]]="",8888888888,Tabla1[[#This Row],[PROXIMA ITV]]-Tabla1[[#This Row],[FECHA ACTUAL]])))</f>
        <v>167</v>
      </c>
      <c r="I81" s="102" t="str">
        <f>IF(IFERROR(VLOOKUP(Tabla1[[#This Row],[VEHICULO]],CITAS!E:P,7,FALSE),"SIN CITA")=0,"SIN CITA",IFERROR(VLOOKUP(Tabla1[[#This Row],[VEHICULO]],CITAS!E:P,7,FALSE),"SIN CITA"))</f>
        <v>SIN CITA</v>
      </c>
      <c r="J81" s="103" t="str">
        <f>IF(IFERROR(VLOOKUP(Tabla1[[#This Row],[VEHICULO]],CITAS!E:P,8,FALSE),"SIN CITA")=0,"SIN CITA",IFERROR(VLOOKUP(Tabla1[[#This Row],[VEHICULO]],CITAS!E:P,8,FALSE),"SIN CITA"))</f>
        <v>SIN CITA</v>
      </c>
      <c r="K81" s="103" t="str">
        <f>IF(IFERROR(VLOOKUP(Tabla1[[#This Row],[VEHICULO]],CITAS!E:P,9,FALSE),"SIN CITA")=0,"SIN CITA",IFERROR(VLOOKUP(Tabla1[[#This Row],[VEHICULO]],CITAS!E:P,9,FALSE),"SIN CITA"))</f>
        <v>SIN CITA</v>
      </c>
      <c r="L81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  <row r="82" spans="1:12">
      <c r="A82" s="1" t="s">
        <v>121</v>
      </c>
      <c r="B82" s="1" t="s">
        <v>122</v>
      </c>
      <c r="C82" s="15" t="s">
        <v>108</v>
      </c>
      <c r="D82" s="13" t="s">
        <v>32</v>
      </c>
      <c r="E82" s="3">
        <v>45482</v>
      </c>
      <c r="F82" s="10">
        <f ca="1">IF(Tabla1[[#This Row],[VEHICULO]]="","",TODAY())</f>
        <v>45343</v>
      </c>
      <c r="G82" s="17" t="str">
        <f ca="1">IF(Tabla1[[#This Row],[VEHICULO]]="","",IF(Tabla1[[#This Row],[SITUACION]]="ITV RECHAZADA","ITV RECHAZADA",IF(Tabla1[[#This Row],[SITUACION]]="BAJA","BAJA",IF(Tabla1[[#This Row],[DIAS PARA CADUCAR]]=8888888888,"",IF(Tabla1[[#This Row],[DIAS PARA CADUCAR]]&lt;0,"CADUCADA",IF(Tabla1[[#This Row],[DIAS PARA CADUCAR]]&lt;31,Tabla1[[#This Row],[DIAS PARA CADUCAR]]&amp;" DIAS PARA CADUCAR",IF(Tabla1[[#This Row],[DIAS PARA CADUCAR]]&lt;70,"PROXIMO MES","VIGENTE")))))))</f>
        <v>VIGENTE</v>
      </c>
      <c r="H82" s="5">
        <f ca="1">IF(Tabla1[[#This Row],[VEHICULO]]="","",IF(Tabla1[[#This Row],[SITUACION]]="BAJA","BAJA",IF(Tabla1[[#This Row],[PROXIMA ITV]]="",8888888888,Tabla1[[#This Row],[PROXIMA ITV]]-Tabla1[[#This Row],[FECHA ACTUAL]])))</f>
        <v>139</v>
      </c>
      <c r="I82" s="102" t="str">
        <f>IF(IFERROR(VLOOKUP(Tabla1[[#This Row],[VEHICULO]],CITAS!E:P,7,FALSE),"SIN CITA")=0,"SIN CITA",IFERROR(VLOOKUP(Tabla1[[#This Row],[VEHICULO]],CITAS!E:P,7,FALSE),"SIN CITA"))</f>
        <v>SIN CITA</v>
      </c>
      <c r="J82" s="103" t="str">
        <f>IF(IFERROR(VLOOKUP(Tabla1[[#This Row],[VEHICULO]],CITAS!E:P,8,FALSE),"SIN CITA")=0,"SIN CITA",IFERROR(VLOOKUP(Tabla1[[#This Row],[VEHICULO]],CITAS!E:P,8,FALSE),"SIN CITA"))</f>
        <v>SIN CITA</v>
      </c>
      <c r="K82" s="103" t="str">
        <f>IF(IFERROR(VLOOKUP(Tabla1[[#This Row],[VEHICULO]],CITAS!E:P,9,FALSE),"SIN CITA")=0,"SIN CITA",IFERROR(VLOOKUP(Tabla1[[#This Row],[VEHICULO]],CITAS!E:P,9,FALSE),"SIN CITA"))</f>
        <v>SIN CITA</v>
      </c>
      <c r="L82" s="16" t="str">
        <f ca="1">IF(Tabla1[[#This Row],[VEHICULO]]="","",IF(Tabla1[[#This Row],[SITUACION]]="ITV RECHAZADA","GREY",IF(Tabla1[[#This Row],[SITUACION]]="BAJA","BLACK",IF(Tabla1[[#This Row],[DIAS PARA CADUCAR]]=8888888888,"",IF(Tabla1[[#This Row],[DIAS PARA CADUCAR]]&lt;=2,"RED",IF(Tabla1[[#This Row],[DIAS PARA CADUCAR]]&lt;=29,"ORANGE",IF(Tabla1[[#This Row],[DIAS PARA CADUCAR]]&lt;=69,"BLUE",IF(Tabla1[[#This Row],[DIAS PARA CADUCAR]]&gt;=70,"GREEN","CACA"))))))))</f>
        <v>GREEN</v>
      </c>
    </row>
  </sheetData>
  <conditionalFormatting sqref="H2:H77">
    <cfRule type="cellIs" dxfId="303" priority="4" operator="lessThan">
      <formula>1</formula>
    </cfRule>
    <cfRule type="cellIs" dxfId="302" priority="2" operator="equal">
      <formula>8888888888</formula>
    </cfRule>
    <cfRule type="cellIs" dxfId="301" priority="3" operator="equal">
      <formula>""</formula>
    </cfRule>
    <cfRule type="cellIs" dxfId="300" priority="1" operator="equal">
      <formula>"BAJA"</formula>
    </cfRule>
    <cfRule type="cellIs" dxfId="299" priority="5" operator="lessThan">
      <formula>15</formula>
    </cfRule>
    <cfRule type="cellIs" dxfId="298" priority="7" operator="lessThan">
      <formula>30</formula>
    </cfRule>
    <cfRule type="cellIs" dxfId="297" priority="8" operator="lessThan">
      <formula>69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AC1001"/>
  <sheetViews>
    <sheetView showGridLines="0" zoomScaleNormal="100" workbookViewId="0">
      <selection activeCell="D2" sqref="D2"/>
    </sheetView>
  </sheetViews>
  <sheetFormatPr baseColWidth="10" defaultRowHeight="15"/>
  <cols>
    <col min="1" max="1" width="7" style="19" customWidth="1"/>
    <col min="2" max="2" width="7.85546875" style="19" customWidth="1"/>
    <col min="3" max="4" width="20.7109375" style="19" customWidth="1"/>
    <col min="5" max="6" width="10.7109375" style="19" customWidth="1"/>
    <col min="7" max="7" width="11.42578125" style="19" customWidth="1"/>
    <col min="8" max="8" width="17.28515625" style="19" customWidth="1"/>
    <col min="9" max="9" width="12.140625" style="24" customWidth="1"/>
    <col min="10" max="11" width="11.42578125" style="24" customWidth="1"/>
    <col min="12" max="12" width="13.140625" style="24" customWidth="1"/>
    <col min="13" max="13" width="11.42578125" style="24" customWidth="1"/>
    <col min="14" max="23" width="11.42578125" style="18" customWidth="1"/>
    <col min="24" max="25" width="11.42578125" style="24" customWidth="1"/>
    <col min="26" max="28" width="11.42578125" style="18" customWidth="1"/>
    <col min="29" max="29" width="11.42578125" style="24" customWidth="1"/>
    <col min="30" max="30" width="11.42578125" style="19" customWidth="1"/>
    <col min="31" max="16384" width="11.42578125" style="19"/>
  </cols>
  <sheetData>
    <row r="1" spans="1:28" ht="177.75" customHeight="1">
      <c r="A1" s="121" t="s">
        <v>179</v>
      </c>
      <c r="B1" s="121"/>
      <c r="C1" s="121"/>
      <c r="D1" s="121"/>
      <c r="E1" s="121"/>
      <c r="F1" s="121"/>
      <c r="G1" s="121"/>
      <c r="H1" s="121"/>
      <c r="I1" s="26" t="s">
        <v>123</v>
      </c>
      <c r="J1" s="24" t="s">
        <v>0</v>
      </c>
      <c r="K1" s="24" t="s">
        <v>1</v>
      </c>
      <c r="L1" s="24" t="s">
        <v>2</v>
      </c>
      <c r="M1" s="24" t="s">
        <v>3</v>
      </c>
      <c r="O1" s="21" t="str">
        <f>IF(FLOTA!A1="","",FLOTA!A1)</f>
        <v>VEHICULO</v>
      </c>
      <c r="P1" s="21" t="str">
        <f>IF(FLOTA!B1="","",FLOTA!B1)</f>
        <v>MATRICULA</v>
      </c>
      <c r="Q1" s="21" t="str">
        <f>IF(FLOTA!C1="","",FLOTA!C1)</f>
        <v>TIPO</v>
      </c>
      <c r="R1" s="21" t="str">
        <f>IF(FLOTA!D1="","",FLOTA!D1)</f>
        <v>SITUACION</v>
      </c>
      <c r="S1" s="21" t="str">
        <f>IF(FLOTA!E1="","",FLOTA!E1)</f>
        <v>PROXIMA ITV</v>
      </c>
      <c r="T1" s="21" t="str">
        <f>IF(FLOTA!F1="","",FLOTA!F1)</f>
        <v>FECHA ACTUAL</v>
      </c>
      <c r="U1" s="21" t="str">
        <f>IF(FLOTA!G1="","",FLOTA!G1)</f>
        <v>ESTADO</v>
      </c>
      <c r="V1" s="21" t="str">
        <f>IF(FLOTA!H1="","",FLOTA!H1)</f>
        <v>DIAS PARA CADUCAR</v>
      </c>
      <c r="W1" s="21" t="str">
        <f>IF(FLOTA!L1="","",FLOTA!L1)</f>
        <v>COLOR</v>
      </c>
      <c r="X1" s="24" t="s">
        <v>4</v>
      </c>
      <c r="Y1" s="24" t="s">
        <v>5</v>
      </c>
      <c r="Z1" s="24" t="s">
        <v>6</v>
      </c>
      <c r="AA1" s="107" t="s">
        <v>7</v>
      </c>
      <c r="AB1" s="107"/>
    </row>
    <row r="2" spans="1:28" ht="23.25">
      <c r="A2" s="106" t="str">
        <f>COUNTA(M2:M1001)-COUNTIF(M2:M1001,"NO")&amp;" DE "&amp;COUNTA(A7:A36)</f>
        <v>4 DE 30</v>
      </c>
      <c r="B2" s="106"/>
      <c r="C2" s="27" t="s">
        <v>4</v>
      </c>
      <c r="D2" s="28" t="s">
        <v>8</v>
      </c>
      <c r="E2" s="27" t="s">
        <v>5</v>
      </c>
      <c r="F2" s="28">
        <v>2024</v>
      </c>
      <c r="I2" s="24">
        <f>IF(N2="",0,IFERROR(K2*J2+L2,"NO"))</f>
        <v>0</v>
      </c>
      <c r="J2" s="24" t="str">
        <f>IF(N2="","NO",RANK(X2,$X$2:$X$1001))</f>
        <v>NO</v>
      </c>
      <c r="K2" s="24" t="str">
        <f>IF(N2="","NO",RANK(Z2,$Z$2:$Z$1001))</f>
        <v>NO</v>
      </c>
      <c r="L2" s="24" t="str">
        <f>IFERROR(IF(N2="","NO",RANK(N2,$N$2:$N$1001)),100)</f>
        <v>NO</v>
      </c>
      <c r="M2" s="24" t="str">
        <f>IF(N2="","NO",RANK(I2,$I$2:$I$1001))</f>
        <v>NO</v>
      </c>
      <c r="N2" s="18" t="str">
        <f>IF(X2=$D$3,O2,"")</f>
        <v/>
      </c>
      <c r="O2" s="21">
        <f>IF(FLOTA!A2="","",FLOTA!A2)</f>
        <v>314</v>
      </c>
      <c r="P2" s="21" t="str">
        <f>IF(FLOTA!B2="","",FLOTA!B2)</f>
        <v>LU4343W</v>
      </c>
      <c r="Q2" s="21" t="str">
        <f>IF(FLOTA!C2="","",FLOTA!C2)</f>
        <v>BUS/MICROBUS</v>
      </c>
      <c r="R2" s="21" t="str">
        <f>IF(FLOTA!D2="","",FLOTA!D2)</f>
        <v>ACTIVO</v>
      </c>
      <c r="S2" s="21">
        <f>IF(FLOTA!E2="","",FLOTA!E2)</f>
        <v>45402</v>
      </c>
      <c r="T2" s="21">
        <f ca="1">IF(FLOTA!F2="","",FLOTA!F2)</f>
        <v>45343</v>
      </c>
      <c r="U2" s="21" t="str">
        <f ca="1">IF(FLOTA!G2="","",FLOTA!G2)</f>
        <v>PROXIMO MES</v>
      </c>
      <c r="V2" s="21">
        <f ca="1">IF(FLOTA!H2="","",FLOTA!H2)</f>
        <v>59</v>
      </c>
      <c r="W2" s="21" t="str">
        <f ca="1">IF(FLOTA!L2="","",FLOTA!L2)</f>
        <v>BLUE</v>
      </c>
      <c r="X2" s="24">
        <f>IF(Y2=$F$2,IFERROR(MONTH(S2),""),"")</f>
        <v>4</v>
      </c>
      <c r="Y2" s="24">
        <f>IFERROR(YEAR(S2),"")</f>
        <v>2024</v>
      </c>
      <c r="Z2" s="24" t="str">
        <f>IF(X2=$D$3,IFERROR(DAY(S2),""),"")</f>
        <v/>
      </c>
      <c r="AA2" s="18" t="s">
        <v>9</v>
      </c>
      <c r="AB2" s="18">
        <v>1</v>
      </c>
    </row>
    <row r="3" spans="1:28">
      <c r="A3" s="18"/>
      <c r="C3" s="22"/>
      <c r="D3" s="22">
        <f>VLOOKUP(D2,AA2:AB13,2,FALSE)</f>
        <v>3</v>
      </c>
      <c r="E3" s="22"/>
      <c r="F3" s="22">
        <f>F2</f>
        <v>2024</v>
      </c>
      <c r="I3" s="24">
        <f t="shared" ref="I3:I66" si="0">IF(N3="",0,IFERROR(K3*J3+L3,"NO"))</f>
        <v>0</v>
      </c>
      <c r="J3" s="24" t="str">
        <f t="shared" ref="J3:J66" si="1">IF(N3="","NO",RANK(X3,$X$2:$X$1001))</f>
        <v>NO</v>
      </c>
      <c r="K3" s="24" t="str">
        <f t="shared" ref="K3:K66" si="2">IF(N3="","NO",RANK(Z3,$Z$2:$Z$1001))</f>
        <v>NO</v>
      </c>
      <c r="L3" s="24" t="str">
        <f t="shared" ref="L3:L66" si="3">IFERROR(IF(N3="","NO",RANK(N3,$N$2:$N$1001)),100)</f>
        <v>NO</v>
      </c>
      <c r="M3" s="24" t="str">
        <f t="shared" ref="M3:M66" si="4">IF(N3="","NO",RANK(I3,$I$2:$I$1001))</f>
        <v>NO</v>
      </c>
      <c r="N3" s="18" t="str">
        <f t="shared" ref="N3:N66" si="5">IF(X3=$D$3,O3,"")</f>
        <v/>
      </c>
      <c r="O3" s="21">
        <f>IF(FLOTA!A3="","",FLOTA!A3)</f>
        <v>886</v>
      </c>
      <c r="P3" s="21" t="str">
        <f>IF(FLOTA!B3="","",FLOTA!B3)</f>
        <v>4632FKG</v>
      </c>
      <c r="Q3" s="21" t="str">
        <f>IF(FLOTA!C3="","",FLOTA!C3)</f>
        <v>BUS/MICROBUS</v>
      </c>
      <c r="R3" s="21" t="str">
        <f>IF(FLOTA!D3="","",FLOTA!D3)</f>
        <v>ACTIVO</v>
      </c>
      <c r="S3" s="21">
        <f>IF(FLOTA!E3="","",FLOTA!E3)</f>
        <v>45467</v>
      </c>
      <c r="T3" s="21">
        <f ca="1">IF(FLOTA!F3="","",FLOTA!F3)</f>
        <v>45343</v>
      </c>
      <c r="U3" s="21" t="str">
        <f ca="1">IF(FLOTA!G3="","",FLOTA!G3)</f>
        <v>VIGENTE</v>
      </c>
      <c r="V3" s="21">
        <f ca="1">IF(FLOTA!H3="","",FLOTA!H3)</f>
        <v>124</v>
      </c>
      <c r="W3" s="21" t="str">
        <f ca="1">IF(FLOTA!L3="","",FLOTA!L3)</f>
        <v>GREEN</v>
      </c>
      <c r="X3" s="25">
        <f t="shared" ref="X3:X66" si="6">IF(Y3=$F$2,IFERROR(MONTH(S3),""),"")</f>
        <v>6</v>
      </c>
      <c r="Y3" s="24">
        <f t="shared" ref="Y3:Y66" si="7">IFERROR(YEAR(S3),"")</f>
        <v>2024</v>
      </c>
      <c r="Z3" s="25" t="str">
        <f t="shared" ref="Z3:Z66" si="8">IF(X3=$D$3,IFERROR(DAY(S3),""),"")</f>
        <v/>
      </c>
      <c r="AA3" s="18" t="s">
        <v>10</v>
      </c>
      <c r="AB3" s="18">
        <v>2</v>
      </c>
    </row>
    <row r="4" spans="1:28" ht="15.75">
      <c r="A4" s="18"/>
      <c r="C4" s="108" t="str">
        <f>"Revisiones coches, correspondientes al mes "&amp;D2&amp;"/"&amp;F2</f>
        <v>Revisiones coches, correspondientes al mes MARZO/2024</v>
      </c>
      <c r="D4" s="108"/>
      <c r="E4" s="108"/>
      <c r="F4" s="108"/>
      <c r="I4" s="24">
        <f t="shared" si="0"/>
        <v>0</v>
      </c>
      <c r="J4" s="24" t="str">
        <f t="shared" si="1"/>
        <v>NO</v>
      </c>
      <c r="K4" s="24" t="str">
        <f t="shared" si="2"/>
        <v>NO</v>
      </c>
      <c r="L4" s="24" t="str">
        <f t="shared" si="3"/>
        <v>NO</v>
      </c>
      <c r="M4" s="24" t="str">
        <f t="shared" si="4"/>
        <v>NO</v>
      </c>
      <c r="N4" s="18" t="str">
        <f t="shared" si="5"/>
        <v/>
      </c>
      <c r="O4" s="21">
        <f>IF(FLOTA!A4="","",FLOTA!A4)</f>
        <v>888</v>
      </c>
      <c r="P4" s="21" t="str">
        <f>IF(FLOTA!B4="","",FLOTA!B4)</f>
        <v>4671FKG</v>
      </c>
      <c r="Q4" s="21" t="str">
        <f>IF(FLOTA!C4="","",FLOTA!C4)</f>
        <v>BUS/MICROBUS</v>
      </c>
      <c r="R4" s="21" t="str">
        <f>IF(FLOTA!D4="","",FLOTA!D4)</f>
        <v>BAJA</v>
      </c>
      <c r="S4" s="21" t="str">
        <f>IF(FLOTA!E4="","",FLOTA!E4)</f>
        <v/>
      </c>
      <c r="T4" s="21">
        <f ca="1">IF(FLOTA!F4="","",FLOTA!F4)</f>
        <v>45343</v>
      </c>
      <c r="U4" s="21" t="str">
        <f>IF(FLOTA!G4="","",FLOTA!G4)</f>
        <v>BAJA</v>
      </c>
      <c r="V4" s="21" t="str">
        <f>IF(FLOTA!H4="","",FLOTA!H4)</f>
        <v>BAJA</v>
      </c>
      <c r="W4" s="21" t="str">
        <f>IF(FLOTA!L4="","",FLOTA!L4)</f>
        <v>BLACK</v>
      </c>
      <c r="X4" s="25" t="str">
        <f t="shared" si="6"/>
        <v/>
      </c>
      <c r="Y4" s="24" t="str">
        <f t="shared" si="7"/>
        <v/>
      </c>
      <c r="Z4" s="25" t="str">
        <f t="shared" si="8"/>
        <v/>
      </c>
      <c r="AA4" s="18" t="s">
        <v>8</v>
      </c>
      <c r="AB4" s="18">
        <v>3</v>
      </c>
    </row>
    <row r="5" spans="1:28">
      <c r="A5" s="18"/>
      <c r="C5" s="109"/>
      <c r="D5" s="109"/>
      <c r="E5" s="109"/>
      <c r="F5" s="109"/>
      <c r="I5" s="24">
        <f t="shared" si="0"/>
        <v>0</v>
      </c>
      <c r="J5" s="24" t="str">
        <f t="shared" si="1"/>
        <v>NO</v>
      </c>
      <c r="K5" s="24" t="str">
        <f t="shared" si="2"/>
        <v>NO</v>
      </c>
      <c r="L5" s="24" t="str">
        <f t="shared" si="3"/>
        <v>NO</v>
      </c>
      <c r="M5" s="24" t="str">
        <f t="shared" si="4"/>
        <v>NO</v>
      </c>
      <c r="N5" s="18" t="str">
        <f t="shared" si="5"/>
        <v/>
      </c>
      <c r="O5" s="21">
        <f>IF(FLOTA!A5="","",FLOTA!A5)</f>
        <v>1502</v>
      </c>
      <c r="P5" s="21" t="str">
        <f>IF(FLOTA!B5="","",FLOTA!B5)</f>
        <v>8930FVM</v>
      </c>
      <c r="Q5" s="21" t="str">
        <f>IF(FLOTA!C5="","",FLOTA!C5)</f>
        <v>BUS/MICROBUS</v>
      </c>
      <c r="R5" s="21" t="str">
        <f>IF(FLOTA!D5="","",FLOTA!D5)</f>
        <v>ACTIVO</v>
      </c>
      <c r="S5" s="21">
        <f>IF(FLOTA!E5="","",FLOTA!E5)</f>
        <v>45481</v>
      </c>
      <c r="T5" s="21">
        <f ca="1">IF(FLOTA!F5="","",FLOTA!F5)</f>
        <v>45343</v>
      </c>
      <c r="U5" s="21" t="str">
        <f ca="1">IF(FLOTA!G5="","",FLOTA!G5)</f>
        <v>VIGENTE</v>
      </c>
      <c r="V5" s="21">
        <f ca="1">IF(FLOTA!H5="","",FLOTA!H5)</f>
        <v>138</v>
      </c>
      <c r="W5" s="21" t="str">
        <f ca="1">IF(FLOTA!L5="","",FLOTA!L5)</f>
        <v>GREEN</v>
      </c>
      <c r="X5" s="25">
        <f t="shared" si="6"/>
        <v>7</v>
      </c>
      <c r="Y5" s="24">
        <f t="shared" si="7"/>
        <v>2024</v>
      </c>
      <c r="Z5" s="25" t="str">
        <f t="shared" si="8"/>
        <v/>
      </c>
      <c r="AA5" s="18" t="s">
        <v>11</v>
      </c>
      <c r="AB5" s="18">
        <v>4</v>
      </c>
    </row>
    <row r="6" spans="1:28" ht="23.25">
      <c r="C6" s="23" t="s">
        <v>12</v>
      </c>
      <c r="D6" s="23" t="s">
        <v>13</v>
      </c>
      <c r="E6" s="105" t="s">
        <v>14</v>
      </c>
      <c r="F6" s="105"/>
      <c r="I6" s="24">
        <f t="shared" si="0"/>
        <v>0</v>
      </c>
      <c r="J6" s="24" t="str">
        <f t="shared" si="1"/>
        <v>NO</v>
      </c>
      <c r="K6" s="24" t="str">
        <f t="shared" si="2"/>
        <v>NO</v>
      </c>
      <c r="L6" s="24" t="str">
        <f t="shared" si="3"/>
        <v>NO</v>
      </c>
      <c r="M6" s="24" t="str">
        <f t="shared" si="4"/>
        <v>NO</v>
      </c>
      <c r="N6" s="18" t="str">
        <f t="shared" si="5"/>
        <v/>
      </c>
      <c r="O6" s="21">
        <f>IF(FLOTA!A6="","",FLOTA!A6)</f>
        <v>1815</v>
      </c>
      <c r="P6" s="21" t="str">
        <f>IF(FLOTA!B6="","",FLOTA!B6)</f>
        <v>8633HYY</v>
      </c>
      <c r="Q6" s="21" t="str">
        <f>IF(FLOTA!C6="","",FLOTA!C6)</f>
        <v>BUS/MICROBUS</v>
      </c>
      <c r="R6" s="21" t="str">
        <f>IF(FLOTA!D6="","",FLOTA!D6)</f>
        <v>ACTIVO</v>
      </c>
      <c r="S6" s="21">
        <f>IF(FLOTA!E6="","",FLOTA!E6)</f>
        <v>45539</v>
      </c>
      <c r="T6" s="21">
        <f ca="1">IF(FLOTA!F6="","",FLOTA!F6)</f>
        <v>45343</v>
      </c>
      <c r="U6" s="21" t="str">
        <f ca="1">IF(FLOTA!G6="","",FLOTA!G6)</f>
        <v>VIGENTE</v>
      </c>
      <c r="V6" s="21">
        <f ca="1">IF(FLOTA!H6="","",FLOTA!H6)</f>
        <v>196</v>
      </c>
      <c r="W6" s="21" t="str">
        <f ca="1">IF(FLOTA!L6="","",FLOTA!L6)</f>
        <v>GREEN</v>
      </c>
      <c r="X6" s="25">
        <f t="shared" si="6"/>
        <v>9</v>
      </c>
      <c r="Y6" s="24">
        <f t="shared" si="7"/>
        <v>2024</v>
      </c>
      <c r="Z6" s="25" t="str">
        <f t="shared" si="8"/>
        <v/>
      </c>
      <c r="AA6" s="18" t="s">
        <v>15</v>
      </c>
      <c r="AB6" s="18">
        <v>5</v>
      </c>
    </row>
    <row r="7" spans="1:28" ht="23.25">
      <c r="A7" s="20">
        <v>1</v>
      </c>
      <c r="C7" s="23">
        <f t="shared" ref="C7:C36" si="9">IFERROR(VLOOKUP(A7,M:W,3,FALSE),"")</f>
        <v>2736</v>
      </c>
      <c r="D7" s="23" t="str">
        <f t="shared" ref="D7:D36" si="10">IFERROR(VLOOKUP(A7,M:W,4,FALSE),"")</f>
        <v>0435KCX</v>
      </c>
      <c r="E7" s="104">
        <f t="shared" ref="E7:E36" si="11">IFERROR(VLOOKUP(A7,M:W,7,FALSE),"")</f>
        <v>45358</v>
      </c>
      <c r="F7" s="104"/>
      <c r="I7" s="24">
        <f t="shared" si="0"/>
        <v>84</v>
      </c>
      <c r="J7" s="24">
        <f t="shared" si="1"/>
        <v>40</v>
      </c>
      <c r="K7" s="24">
        <f t="shared" si="2"/>
        <v>2</v>
      </c>
      <c r="L7" s="24">
        <f t="shared" si="3"/>
        <v>4</v>
      </c>
      <c r="M7" s="24">
        <f t="shared" si="4"/>
        <v>3</v>
      </c>
      <c r="N7" s="18">
        <f t="shared" si="5"/>
        <v>1817</v>
      </c>
      <c r="O7" s="21">
        <f>IF(FLOTA!A7="","",FLOTA!A7)</f>
        <v>1817</v>
      </c>
      <c r="P7" s="21" t="str">
        <f>IF(FLOTA!B7="","",FLOTA!B7)</f>
        <v>8698HYY</v>
      </c>
      <c r="Q7" s="21" t="str">
        <f>IF(FLOTA!C7="","",FLOTA!C7)</f>
        <v>BUS/MICROBUS</v>
      </c>
      <c r="R7" s="21" t="str">
        <f>IF(FLOTA!D7="","",FLOTA!D7)</f>
        <v>ACTIVO</v>
      </c>
      <c r="S7" s="21">
        <f>IF(FLOTA!E7="","",FLOTA!E7)</f>
        <v>45376</v>
      </c>
      <c r="T7" s="21">
        <f ca="1">IF(FLOTA!F7="","",FLOTA!F7)</f>
        <v>45343</v>
      </c>
      <c r="U7" s="21" t="str">
        <f ca="1">IF(FLOTA!G7="","",FLOTA!G7)</f>
        <v>PROXIMO MES</v>
      </c>
      <c r="V7" s="21">
        <f ca="1">IF(FLOTA!H7="","",FLOTA!H7)</f>
        <v>33</v>
      </c>
      <c r="W7" s="21" t="str">
        <f ca="1">IF(FLOTA!L7="","",FLOTA!L7)</f>
        <v>BLUE</v>
      </c>
      <c r="X7" s="25">
        <f t="shared" si="6"/>
        <v>3</v>
      </c>
      <c r="Y7" s="24">
        <f t="shared" si="7"/>
        <v>2024</v>
      </c>
      <c r="Z7" s="25">
        <f t="shared" si="8"/>
        <v>25</v>
      </c>
      <c r="AA7" s="18" t="s">
        <v>16</v>
      </c>
      <c r="AB7" s="18">
        <v>6</v>
      </c>
    </row>
    <row r="8" spans="1:28" ht="23.25">
      <c r="A8" s="20">
        <v>2</v>
      </c>
      <c r="C8" s="23">
        <f t="shared" si="9"/>
        <v>2400</v>
      </c>
      <c r="D8" s="23" t="str">
        <f t="shared" si="10"/>
        <v>5542HFB</v>
      </c>
      <c r="E8" s="104">
        <f t="shared" si="11"/>
        <v>45368</v>
      </c>
      <c r="F8" s="104"/>
      <c r="I8" s="24">
        <f t="shared" si="0"/>
        <v>0</v>
      </c>
      <c r="J8" s="24" t="str">
        <f t="shared" si="1"/>
        <v>NO</v>
      </c>
      <c r="K8" s="24" t="str">
        <f t="shared" si="2"/>
        <v>NO</v>
      </c>
      <c r="L8" s="24" t="str">
        <f t="shared" si="3"/>
        <v>NO</v>
      </c>
      <c r="M8" s="24" t="str">
        <f t="shared" si="4"/>
        <v>NO</v>
      </c>
      <c r="N8" s="18" t="str">
        <f t="shared" si="5"/>
        <v/>
      </c>
      <c r="O8" s="21">
        <f>IF(FLOTA!A8="","",FLOTA!A8)</f>
        <v>1917</v>
      </c>
      <c r="P8" s="21" t="str">
        <f>IF(FLOTA!B8="","",FLOTA!B8)</f>
        <v>9069FVM</v>
      </c>
      <c r="Q8" s="21" t="str">
        <f>IF(FLOTA!C8="","",FLOTA!C8)</f>
        <v>BUS/MICROBUS</v>
      </c>
      <c r="R8" s="21" t="str">
        <f>IF(FLOTA!D8="","",FLOTA!D8)</f>
        <v>BAJA</v>
      </c>
      <c r="S8" s="21" t="str">
        <f>IF(FLOTA!E8="","",FLOTA!E8)</f>
        <v/>
      </c>
      <c r="T8" s="21">
        <f ca="1">IF(FLOTA!F8="","",FLOTA!F8)</f>
        <v>45343</v>
      </c>
      <c r="U8" s="21" t="str">
        <f>IF(FLOTA!G8="","",FLOTA!G8)</f>
        <v>BAJA</v>
      </c>
      <c r="V8" s="21" t="str">
        <f>IF(FLOTA!H8="","",FLOTA!H8)</f>
        <v>BAJA</v>
      </c>
      <c r="W8" s="21" t="str">
        <f>IF(FLOTA!L8="","",FLOTA!L8)</f>
        <v>BLACK</v>
      </c>
      <c r="X8" s="25" t="str">
        <f t="shared" si="6"/>
        <v/>
      </c>
      <c r="Y8" s="24" t="str">
        <f t="shared" si="7"/>
        <v/>
      </c>
      <c r="Z8" s="25" t="str">
        <f t="shared" si="8"/>
        <v/>
      </c>
      <c r="AA8" s="18" t="s">
        <v>17</v>
      </c>
      <c r="AB8" s="18">
        <v>7</v>
      </c>
    </row>
    <row r="9" spans="1:28" ht="23.25">
      <c r="A9" s="20">
        <v>3</v>
      </c>
      <c r="C9" s="23">
        <f t="shared" si="9"/>
        <v>1817</v>
      </c>
      <c r="D9" s="23" t="str">
        <f t="shared" si="10"/>
        <v>8698HYY</v>
      </c>
      <c r="E9" s="104">
        <f t="shared" si="11"/>
        <v>45376</v>
      </c>
      <c r="F9" s="104"/>
      <c r="I9" s="24">
        <f t="shared" si="0"/>
        <v>0</v>
      </c>
      <c r="J9" s="24" t="str">
        <f t="shared" si="1"/>
        <v>NO</v>
      </c>
      <c r="K9" s="24" t="str">
        <f t="shared" si="2"/>
        <v>NO</v>
      </c>
      <c r="L9" s="24" t="str">
        <f t="shared" si="3"/>
        <v>NO</v>
      </c>
      <c r="M9" s="24" t="str">
        <f t="shared" si="4"/>
        <v>NO</v>
      </c>
      <c r="N9" s="18" t="str">
        <f t="shared" si="5"/>
        <v/>
      </c>
      <c r="O9" s="21">
        <f>IF(FLOTA!A9="","",FLOTA!A9)</f>
        <v>1958</v>
      </c>
      <c r="P9" s="21" t="str">
        <f>IF(FLOTA!B9="","",FLOTA!B9)</f>
        <v>1178CJH</v>
      </c>
      <c r="Q9" s="21" t="str">
        <f>IF(FLOTA!C9="","",FLOTA!C9)</f>
        <v>BUS/MICROBUS</v>
      </c>
      <c r="R9" s="21" t="str">
        <f>IF(FLOTA!D9="","",FLOTA!D9)</f>
        <v>BAJA</v>
      </c>
      <c r="S9" s="21" t="str">
        <f>IF(FLOTA!E9="","",FLOTA!E9)</f>
        <v/>
      </c>
      <c r="T9" s="21">
        <f ca="1">IF(FLOTA!F9="","",FLOTA!F9)</f>
        <v>45343</v>
      </c>
      <c r="U9" s="21" t="str">
        <f>IF(FLOTA!G9="","",FLOTA!G9)</f>
        <v>BAJA</v>
      </c>
      <c r="V9" s="21" t="str">
        <f>IF(FLOTA!H9="","",FLOTA!H9)</f>
        <v>BAJA</v>
      </c>
      <c r="W9" s="21" t="str">
        <f>IF(FLOTA!L9="","",FLOTA!L9)</f>
        <v>BLACK</v>
      </c>
      <c r="X9" s="25" t="str">
        <f t="shared" si="6"/>
        <v/>
      </c>
      <c r="Y9" s="24" t="str">
        <f t="shared" si="7"/>
        <v/>
      </c>
      <c r="Z9" s="25" t="str">
        <f t="shared" si="8"/>
        <v/>
      </c>
      <c r="AA9" s="18" t="s">
        <v>18</v>
      </c>
      <c r="AB9" s="18">
        <v>8</v>
      </c>
    </row>
    <row r="10" spans="1:28" ht="23.25">
      <c r="A10" s="20">
        <v>4</v>
      </c>
      <c r="C10" s="23">
        <f t="shared" si="9"/>
        <v>2398</v>
      </c>
      <c r="D10" s="23" t="str">
        <f t="shared" si="10"/>
        <v>7922JDP</v>
      </c>
      <c r="E10" s="104">
        <f t="shared" si="11"/>
        <v>45381</v>
      </c>
      <c r="F10" s="104"/>
      <c r="I10" s="24">
        <f t="shared" si="0"/>
        <v>0</v>
      </c>
      <c r="J10" s="24" t="str">
        <f t="shared" si="1"/>
        <v>NO</v>
      </c>
      <c r="K10" s="24" t="str">
        <f t="shared" si="2"/>
        <v>NO</v>
      </c>
      <c r="L10" s="24" t="str">
        <f t="shared" si="3"/>
        <v>NO</v>
      </c>
      <c r="M10" s="24" t="str">
        <f t="shared" si="4"/>
        <v>NO</v>
      </c>
      <c r="N10" s="18" t="str">
        <f t="shared" si="5"/>
        <v/>
      </c>
      <c r="O10" s="21">
        <f>IF(FLOTA!A10="","",FLOTA!A10)</f>
        <v>1966</v>
      </c>
      <c r="P10" s="21" t="str">
        <f>IF(FLOTA!B10="","",FLOTA!B10)</f>
        <v>0149FPJ</v>
      </c>
      <c r="Q10" s="21" t="str">
        <f>IF(FLOTA!C10="","",FLOTA!C10)</f>
        <v>BUS/MICROBUS</v>
      </c>
      <c r="R10" s="21" t="str">
        <f>IF(FLOTA!D10="","",FLOTA!D10)</f>
        <v>BAJA</v>
      </c>
      <c r="S10" s="21" t="str">
        <f>IF(FLOTA!E10="","",FLOTA!E10)</f>
        <v/>
      </c>
      <c r="T10" s="21">
        <f ca="1">IF(FLOTA!F10="","",FLOTA!F10)</f>
        <v>45343</v>
      </c>
      <c r="U10" s="21" t="str">
        <f>IF(FLOTA!G10="","",FLOTA!G10)</f>
        <v>BAJA</v>
      </c>
      <c r="V10" s="21" t="str">
        <f>IF(FLOTA!H10="","",FLOTA!H10)</f>
        <v>BAJA</v>
      </c>
      <c r="W10" s="21" t="str">
        <f>IF(FLOTA!L10="","",FLOTA!L10)</f>
        <v>BLACK</v>
      </c>
      <c r="X10" s="25" t="str">
        <f t="shared" si="6"/>
        <v/>
      </c>
      <c r="Y10" s="24" t="str">
        <f t="shared" si="7"/>
        <v/>
      </c>
      <c r="Z10" s="25" t="str">
        <f t="shared" si="8"/>
        <v/>
      </c>
      <c r="AA10" s="18" t="s">
        <v>19</v>
      </c>
      <c r="AB10" s="18">
        <v>9</v>
      </c>
    </row>
    <row r="11" spans="1:28" ht="23.25">
      <c r="A11" s="20">
        <v>5</v>
      </c>
      <c r="C11" s="23" t="str">
        <f t="shared" si="9"/>
        <v/>
      </c>
      <c r="D11" s="23" t="str">
        <f t="shared" si="10"/>
        <v/>
      </c>
      <c r="E11" s="104" t="str">
        <f t="shared" si="11"/>
        <v/>
      </c>
      <c r="F11" s="104"/>
      <c r="I11" s="24">
        <f t="shared" si="0"/>
        <v>0</v>
      </c>
      <c r="J11" s="24" t="str">
        <f t="shared" si="1"/>
        <v>NO</v>
      </c>
      <c r="K11" s="24" t="str">
        <f t="shared" si="2"/>
        <v>NO</v>
      </c>
      <c r="L11" s="24" t="str">
        <f t="shared" si="3"/>
        <v>NO</v>
      </c>
      <c r="M11" s="24" t="str">
        <f t="shared" si="4"/>
        <v>NO</v>
      </c>
      <c r="N11" s="18" t="str">
        <f t="shared" si="5"/>
        <v/>
      </c>
      <c r="O11" s="21">
        <f>IF(FLOTA!A11="","",FLOTA!A11)</f>
        <v>1967</v>
      </c>
      <c r="P11" s="21" t="str">
        <f>IF(FLOTA!B11="","",FLOTA!B11)</f>
        <v>6031FPJ</v>
      </c>
      <c r="Q11" s="21" t="str">
        <f>IF(FLOTA!C11="","",FLOTA!C11)</f>
        <v>BUS/MICROBUS</v>
      </c>
      <c r="R11" s="21" t="str">
        <f>IF(FLOTA!D11="","",FLOTA!D11)</f>
        <v>BAJA</v>
      </c>
      <c r="S11" s="21" t="str">
        <f>IF(FLOTA!E11="","",FLOTA!E11)</f>
        <v/>
      </c>
      <c r="T11" s="21">
        <f ca="1">IF(FLOTA!F11="","",FLOTA!F11)</f>
        <v>45343</v>
      </c>
      <c r="U11" s="21" t="str">
        <f>IF(FLOTA!G11="","",FLOTA!G11)</f>
        <v>BAJA</v>
      </c>
      <c r="V11" s="21" t="str">
        <f>IF(FLOTA!H11="","",FLOTA!H11)</f>
        <v>BAJA</v>
      </c>
      <c r="W11" s="21" t="str">
        <f>IF(FLOTA!L11="","",FLOTA!L11)</f>
        <v>BLACK</v>
      </c>
      <c r="X11" s="25" t="str">
        <f t="shared" si="6"/>
        <v/>
      </c>
      <c r="Y11" s="24" t="str">
        <f t="shared" si="7"/>
        <v/>
      </c>
      <c r="Z11" s="25" t="str">
        <f t="shared" si="8"/>
        <v/>
      </c>
      <c r="AA11" s="18" t="s">
        <v>20</v>
      </c>
      <c r="AB11" s="18">
        <v>10</v>
      </c>
    </row>
    <row r="12" spans="1:28" ht="23.25">
      <c r="A12" s="20">
        <v>6</v>
      </c>
      <c r="C12" s="23" t="str">
        <f t="shared" si="9"/>
        <v/>
      </c>
      <c r="D12" s="23" t="str">
        <f t="shared" si="10"/>
        <v/>
      </c>
      <c r="E12" s="104" t="str">
        <f t="shared" si="11"/>
        <v/>
      </c>
      <c r="F12" s="104"/>
      <c r="I12" s="24">
        <f t="shared" si="0"/>
        <v>0</v>
      </c>
      <c r="J12" s="24" t="str">
        <f t="shared" si="1"/>
        <v>NO</v>
      </c>
      <c r="K12" s="24" t="str">
        <f t="shared" si="2"/>
        <v>NO</v>
      </c>
      <c r="L12" s="24" t="str">
        <f t="shared" si="3"/>
        <v>NO</v>
      </c>
      <c r="M12" s="24" t="str">
        <f t="shared" si="4"/>
        <v>NO</v>
      </c>
      <c r="N12" s="18" t="str">
        <f t="shared" si="5"/>
        <v/>
      </c>
      <c r="O12" s="21">
        <f>IF(FLOTA!A12="","",FLOTA!A12)</f>
        <v>1971</v>
      </c>
      <c r="P12" s="21" t="str">
        <f>IF(FLOTA!B12="","",FLOTA!B12)</f>
        <v>8249FPJ</v>
      </c>
      <c r="Q12" s="21" t="str">
        <f>IF(FLOTA!C12="","",FLOTA!C12)</f>
        <v>BUS/MICROBUS</v>
      </c>
      <c r="R12" s="21" t="str">
        <f>IF(FLOTA!D12="","",FLOTA!D12)</f>
        <v>BAJA</v>
      </c>
      <c r="S12" s="21" t="str">
        <f>IF(FLOTA!E12="","",FLOTA!E12)</f>
        <v/>
      </c>
      <c r="T12" s="21">
        <f ca="1">IF(FLOTA!F12="","",FLOTA!F12)</f>
        <v>45343</v>
      </c>
      <c r="U12" s="21" t="str">
        <f>IF(FLOTA!G12="","",FLOTA!G12)</f>
        <v>BAJA</v>
      </c>
      <c r="V12" s="21" t="str">
        <f>IF(FLOTA!H12="","",FLOTA!H12)</f>
        <v>BAJA</v>
      </c>
      <c r="W12" s="21" t="str">
        <f>IF(FLOTA!L12="","",FLOTA!L12)</f>
        <v>BLACK</v>
      </c>
      <c r="X12" s="25" t="str">
        <f t="shared" si="6"/>
        <v/>
      </c>
      <c r="Y12" s="24" t="str">
        <f t="shared" si="7"/>
        <v/>
      </c>
      <c r="Z12" s="25" t="str">
        <f t="shared" si="8"/>
        <v/>
      </c>
      <c r="AA12" s="18" t="s">
        <v>21</v>
      </c>
      <c r="AB12" s="18">
        <v>11</v>
      </c>
    </row>
    <row r="13" spans="1:28" ht="23.25">
      <c r="A13" s="20">
        <v>7</v>
      </c>
      <c r="C13" s="23" t="str">
        <f t="shared" si="9"/>
        <v/>
      </c>
      <c r="D13" s="23" t="str">
        <f t="shared" si="10"/>
        <v/>
      </c>
      <c r="E13" s="104" t="str">
        <f t="shared" si="11"/>
        <v/>
      </c>
      <c r="F13" s="104"/>
      <c r="I13" s="24">
        <f t="shared" si="0"/>
        <v>0</v>
      </c>
      <c r="J13" s="24" t="str">
        <f t="shared" si="1"/>
        <v>NO</v>
      </c>
      <c r="K13" s="24" t="str">
        <f t="shared" si="2"/>
        <v>NO</v>
      </c>
      <c r="L13" s="24" t="str">
        <f t="shared" si="3"/>
        <v>NO</v>
      </c>
      <c r="M13" s="24" t="str">
        <f t="shared" si="4"/>
        <v>NO</v>
      </c>
      <c r="N13" s="18" t="str">
        <f t="shared" si="5"/>
        <v/>
      </c>
      <c r="O13" s="21">
        <f>IF(FLOTA!A13="","",FLOTA!A13)</f>
        <v>1972</v>
      </c>
      <c r="P13" s="21" t="str">
        <f>IF(FLOTA!B13="","",FLOTA!B13)</f>
        <v>8468FPJ</v>
      </c>
      <c r="Q13" s="21" t="str">
        <f>IF(FLOTA!C13="","",FLOTA!C13)</f>
        <v>BUS/MICROBUS</v>
      </c>
      <c r="R13" s="21" t="str">
        <f>IF(FLOTA!D13="","",FLOTA!D13)</f>
        <v>BAJA</v>
      </c>
      <c r="S13" s="21" t="str">
        <f>IF(FLOTA!E13="","",FLOTA!E13)</f>
        <v/>
      </c>
      <c r="T13" s="21">
        <f ca="1">IF(FLOTA!F13="","",FLOTA!F13)</f>
        <v>45343</v>
      </c>
      <c r="U13" s="21" t="str">
        <f>IF(FLOTA!G13="","",FLOTA!G13)</f>
        <v>BAJA</v>
      </c>
      <c r="V13" s="21" t="str">
        <f>IF(FLOTA!H13="","",FLOTA!H13)</f>
        <v>BAJA</v>
      </c>
      <c r="W13" s="21" t="str">
        <f>IF(FLOTA!L13="","",FLOTA!L13)</f>
        <v>BLACK</v>
      </c>
      <c r="X13" s="25" t="str">
        <f t="shared" si="6"/>
        <v/>
      </c>
      <c r="Y13" s="24" t="str">
        <f t="shared" si="7"/>
        <v/>
      </c>
      <c r="Z13" s="25" t="str">
        <f t="shared" si="8"/>
        <v/>
      </c>
      <c r="AA13" s="18" t="s">
        <v>22</v>
      </c>
      <c r="AB13" s="18">
        <v>12</v>
      </c>
    </row>
    <row r="14" spans="1:28" ht="23.25">
      <c r="A14" s="20">
        <v>8</v>
      </c>
      <c r="C14" s="23" t="str">
        <f t="shared" si="9"/>
        <v/>
      </c>
      <c r="D14" s="23" t="str">
        <f t="shared" si="10"/>
        <v/>
      </c>
      <c r="E14" s="104" t="str">
        <f t="shared" si="11"/>
        <v/>
      </c>
      <c r="F14" s="104"/>
      <c r="I14" s="24">
        <f t="shared" si="0"/>
        <v>0</v>
      </c>
      <c r="J14" s="24" t="str">
        <f t="shared" si="1"/>
        <v>NO</v>
      </c>
      <c r="K14" s="24" t="str">
        <f t="shared" si="2"/>
        <v>NO</v>
      </c>
      <c r="L14" s="24" t="str">
        <f t="shared" si="3"/>
        <v>NO</v>
      </c>
      <c r="M14" s="24" t="str">
        <f t="shared" si="4"/>
        <v>NO</v>
      </c>
      <c r="N14" s="18" t="str">
        <f t="shared" si="5"/>
        <v/>
      </c>
      <c r="O14" s="21">
        <f>IF(FLOTA!A14="","",FLOTA!A14)</f>
        <v>1973</v>
      </c>
      <c r="P14" s="21" t="str">
        <f>IF(FLOTA!B14="","",FLOTA!B14)</f>
        <v>8649FPJ</v>
      </c>
      <c r="Q14" s="21" t="str">
        <f>IF(FLOTA!C14="","",FLOTA!C14)</f>
        <v>BUS/MICROBUS</v>
      </c>
      <c r="R14" s="21" t="str">
        <f>IF(FLOTA!D14="","",FLOTA!D14)</f>
        <v>BAJA</v>
      </c>
      <c r="S14" s="21" t="str">
        <f>IF(FLOTA!E14="","",FLOTA!E14)</f>
        <v/>
      </c>
      <c r="T14" s="21">
        <f ca="1">IF(FLOTA!F14="","",FLOTA!F14)</f>
        <v>45343</v>
      </c>
      <c r="U14" s="21" t="str">
        <f>IF(FLOTA!G14="","",FLOTA!G14)</f>
        <v>BAJA</v>
      </c>
      <c r="V14" s="21" t="str">
        <f>IF(FLOTA!H14="","",FLOTA!H14)</f>
        <v>BAJA</v>
      </c>
      <c r="W14" s="21" t="str">
        <f>IF(FLOTA!L14="","",FLOTA!L14)</f>
        <v>BLACK</v>
      </c>
      <c r="X14" s="25" t="str">
        <f t="shared" si="6"/>
        <v/>
      </c>
      <c r="Y14" s="24" t="str">
        <f t="shared" si="7"/>
        <v/>
      </c>
      <c r="Z14" s="25" t="str">
        <f t="shared" si="8"/>
        <v/>
      </c>
    </row>
    <row r="15" spans="1:28" ht="23.25">
      <c r="A15" s="20">
        <v>9</v>
      </c>
      <c r="C15" s="23" t="str">
        <f t="shared" si="9"/>
        <v/>
      </c>
      <c r="D15" s="23" t="str">
        <f t="shared" si="10"/>
        <v/>
      </c>
      <c r="E15" s="104" t="str">
        <f t="shared" si="11"/>
        <v/>
      </c>
      <c r="F15" s="104"/>
      <c r="I15" s="24">
        <f t="shared" si="0"/>
        <v>0</v>
      </c>
      <c r="J15" s="24" t="str">
        <f t="shared" si="1"/>
        <v>NO</v>
      </c>
      <c r="K15" s="24" t="str">
        <f t="shared" si="2"/>
        <v>NO</v>
      </c>
      <c r="L15" s="24" t="str">
        <f t="shared" si="3"/>
        <v>NO</v>
      </c>
      <c r="M15" s="24" t="str">
        <f t="shared" si="4"/>
        <v>NO</v>
      </c>
      <c r="N15" s="18" t="str">
        <f t="shared" si="5"/>
        <v/>
      </c>
      <c r="O15" s="21">
        <f>IF(FLOTA!A15="","",FLOTA!A15)</f>
        <v>1974</v>
      </c>
      <c r="P15" s="21" t="str">
        <f>IF(FLOTA!B15="","",FLOTA!B15)</f>
        <v>8768FPJ</v>
      </c>
      <c r="Q15" s="21" t="str">
        <f>IF(FLOTA!C15="","",FLOTA!C15)</f>
        <v>BUS/MICROBUS</v>
      </c>
      <c r="R15" s="21" t="str">
        <f>IF(FLOTA!D15="","",FLOTA!D15)</f>
        <v>BAJA</v>
      </c>
      <c r="S15" s="21" t="str">
        <f>IF(FLOTA!E15="","",FLOTA!E15)</f>
        <v/>
      </c>
      <c r="T15" s="21">
        <f ca="1">IF(FLOTA!F15="","",FLOTA!F15)</f>
        <v>45343</v>
      </c>
      <c r="U15" s="21" t="str">
        <f>IF(FLOTA!G15="","",FLOTA!G15)</f>
        <v>BAJA</v>
      </c>
      <c r="V15" s="21" t="str">
        <f>IF(FLOTA!H15="","",FLOTA!H15)</f>
        <v>BAJA</v>
      </c>
      <c r="W15" s="21" t="str">
        <f>IF(FLOTA!L15="","",FLOTA!L15)</f>
        <v>BLACK</v>
      </c>
      <c r="X15" s="25" t="str">
        <f t="shared" si="6"/>
        <v/>
      </c>
      <c r="Y15" s="24" t="str">
        <f t="shared" si="7"/>
        <v/>
      </c>
      <c r="Z15" s="25" t="str">
        <f t="shared" si="8"/>
        <v/>
      </c>
    </row>
    <row r="16" spans="1:28" ht="23.25">
      <c r="A16" s="20">
        <v>10</v>
      </c>
      <c r="C16" s="23" t="str">
        <f t="shared" si="9"/>
        <v/>
      </c>
      <c r="D16" s="23" t="str">
        <f t="shared" si="10"/>
        <v/>
      </c>
      <c r="E16" s="104" t="str">
        <f t="shared" si="11"/>
        <v/>
      </c>
      <c r="F16" s="104"/>
      <c r="I16" s="24">
        <f t="shared" si="0"/>
        <v>0</v>
      </c>
      <c r="J16" s="24" t="str">
        <f t="shared" si="1"/>
        <v>NO</v>
      </c>
      <c r="K16" s="24" t="str">
        <f t="shared" si="2"/>
        <v>NO</v>
      </c>
      <c r="L16" s="24" t="str">
        <f t="shared" si="3"/>
        <v>NO</v>
      </c>
      <c r="M16" s="24" t="str">
        <f t="shared" si="4"/>
        <v>NO</v>
      </c>
      <c r="N16" s="18" t="str">
        <f t="shared" si="5"/>
        <v/>
      </c>
      <c r="O16" s="21">
        <f>IF(FLOTA!A16="","",FLOTA!A16)</f>
        <v>1976</v>
      </c>
      <c r="P16" s="21" t="str">
        <f>IF(FLOTA!B16="","",FLOTA!B16)</f>
        <v>8475HBR</v>
      </c>
      <c r="Q16" s="21" t="str">
        <f>IF(FLOTA!C16="","",FLOTA!C16)</f>
        <v>BUS/MICROBUS</v>
      </c>
      <c r="R16" s="21" t="str">
        <f>IF(FLOTA!D16="","",FLOTA!D16)</f>
        <v>ACTIVO</v>
      </c>
      <c r="S16" s="21">
        <f>IF(FLOTA!E16="","",FLOTA!E16)</f>
        <v>45516</v>
      </c>
      <c r="T16" s="21">
        <f ca="1">IF(FLOTA!F16="","",FLOTA!F16)</f>
        <v>45343</v>
      </c>
      <c r="U16" s="21" t="str">
        <f ca="1">IF(FLOTA!G16="","",FLOTA!G16)</f>
        <v>VIGENTE</v>
      </c>
      <c r="V16" s="21">
        <f ca="1">IF(FLOTA!H16="","",FLOTA!H16)</f>
        <v>173</v>
      </c>
      <c r="W16" s="21" t="str">
        <f ca="1">IF(FLOTA!L16="","",FLOTA!L16)</f>
        <v>GREEN</v>
      </c>
      <c r="X16" s="25">
        <f t="shared" si="6"/>
        <v>8</v>
      </c>
      <c r="Y16" s="24">
        <f t="shared" si="7"/>
        <v>2024</v>
      </c>
      <c r="Z16" s="25" t="str">
        <f t="shared" si="8"/>
        <v/>
      </c>
    </row>
    <row r="17" spans="1:26" ht="23.25">
      <c r="A17" s="20">
        <v>11</v>
      </c>
      <c r="C17" s="23" t="str">
        <f t="shared" si="9"/>
        <v/>
      </c>
      <c r="D17" s="23" t="str">
        <f t="shared" si="10"/>
        <v/>
      </c>
      <c r="E17" s="104" t="str">
        <f t="shared" si="11"/>
        <v/>
      </c>
      <c r="F17" s="104"/>
      <c r="I17" s="24">
        <f t="shared" si="0"/>
        <v>0</v>
      </c>
      <c r="J17" s="24" t="str">
        <f t="shared" si="1"/>
        <v>NO</v>
      </c>
      <c r="K17" s="24" t="str">
        <f t="shared" si="2"/>
        <v>NO</v>
      </c>
      <c r="L17" s="24" t="str">
        <f t="shared" si="3"/>
        <v>NO</v>
      </c>
      <c r="M17" s="24" t="str">
        <f t="shared" si="4"/>
        <v>NO</v>
      </c>
      <c r="N17" s="18" t="str">
        <f t="shared" si="5"/>
        <v/>
      </c>
      <c r="O17" s="21">
        <f>IF(FLOTA!A17="","",FLOTA!A17)</f>
        <v>1978</v>
      </c>
      <c r="P17" s="21" t="str">
        <f>IF(FLOTA!B17="","",FLOTA!B17)</f>
        <v>8489HBR</v>
      </c>
      <c r="Q17" s="21" t="str">
        <f>IF(FLOTA!C17="","",FLOTA!C17)</f>
        <v>BUS/MICROBUS</v>
      </c>
      <c r="R17" s="21" t="str">
        <f>IF(FLOTA!D17="","",FLOTA!D17)</f>
        <v>ACTIVO</v>
      </c>
      <c r="S17" s="21">
        <f>IF(FLOTA!E17="","",FLOTA!E17)</f>
        <v>45504</v>
      </c>
      <c r="T17" s="21">
        <f ca="1">IF(FLOTA!F17="","",FLOTA!F17)</f>
        <v>45343</v>
      </c>
      <c r="U17" s="21" t="str">
        <f ca="1">IF(FLOTA!G17="","",FLOTA!G17)</f>
        <v>VIGENTE</v>
      </c>
      <c r="V17" s="21">
        <f ca="1">IF(FLOTA!H17="","",FLOTA!H17)</f>
        <v>161</v>
      </c>
      <c r="W17" s="21" t="str">
        <f ca="1">IF(FLOTA!L17="","",FLOTA!L17)</f>
        <v>GREEN</v>
      </c>
      <c r="X17" s="25">
        <f t="shared" si="6"/>
        <v>7</v>
      </c>
      <c r="Y17" s="24">
        <f t="shared" si="7"/>
        <v>2024</v>
      </c>
      <c r="Z17" s="25" t="str">
        <f t="shared" si="8"/>
        <v/>
      </c>
    </row>
    <row r="18" spans="1:26" ht="23.25">
      <c r="A18" s="20">
        <v>12</v>
      </c>
      <c r="C18" s="23" t="str">
        <f t="shared" si="9"/>
        <v/>
      </c>
      <c r="D18" s="23" t="str">
        <f t="shared" si="10"/>
        <v/>
      </c>
      <c r="E18" s="104" t="str">
        <f t="shared" si="11"/>
        <v/>
      </c>
      <c r="F18" s="104"/>
      <c r="I18" s="24">
        <f t="shared" si="0"/>
        <v>0</v>
      </c>
      <c r="J18" s="24" t="str">
        <f t="shared" si="1"/>
        <v>NO</v>
      </c>
      <c r="K18" s="24" t="str">
        <f t="shared" si="2"/>
        <v>NO</v>
      </c>
      <c r="L18" s="24" t="str">
        <f t="shared" si="3"/>
        <v>NO</v>
      </c>
      <c r="M18" s="24" t="str">
        <f t="shared" si="4"/>
        <v>NO</v>
      </c>
      <c r="N18" s="18" t="str">
        <f t="shared" si="5"/>
        <v/>
      </c>
      <c r="O18" s="21">
        <f>IF(FLOTA!A18="","",FLOTA!A18)</f>
        <v>1980</v>
      </c>
      <c r="P18" s="21" t="str">
        <f>IF(FLOTA!B18="","",FLOTA!B18)</f>
        <v>8582HBR</v>
      </c>
      <c r="Q18" s="21" t="str">
        <f>IF(FLOTA!C18="","",FLOTA!C18)</f>
        <v>BUS/MICROBUS</v>
      </c>
      <c r="R18" s="21" t="str">
        <f>IF(FLOTA!D18="","",FLOTA!D18)</f>
        <v>BAJA</v>
      </c>
      <c r="S18" s="21" t="str">
        <f>IF(FLOTA!E18="","",FLOTA!E18)</f>
        <v/>
      </c>
      <c r="T18" s="21">
        <f ca="1">IF(FLOTA!F18="","",FLOTA!F18)</f>
        <v>45343</v>
      </c>
      <c r="U18" s="21" t="str">
        <f>IF(FLOTA!G18="","",FLOTA!G18)</f>
        <v>BAJA</v>
      </c>
      <c r="V18" s="21" t="str">
        <f>IF(FLOTA!H18="","",FLOTA!H18)</f>
        <v>BAJA</v>
      </c>
      <c r="W18" s="21" t="str">
        <f>IF(FLOTA!L18="","",FLOTA!L18)</f>
        <v>BLACK</v>
      </c>
      <c r="X18" s="25" t="str">
        <f t="shared" si="6"/>
        <v/>
      </c>
      <c r="Y18" s="24" t="str">
        <f t="shared" si="7"/>
        <v/>
      </c>
      <c r="Z18" s="25" t="str">
        <f t="shared" si="8"/>
        <v/>
      </c>
    </row>
    <row r="19" spans="1:26" ht="23.25">
      <c r="A19" s="20">
        <v>13</v>
      </c>
      <c r="C19" s="23" t="str">
        <f t="shared" si="9"/>
        <v/>
      </c>
      <c r="D19" s="23" t="str">
        <f t="shared" si="10"/>
        <v/>
      </c>
      <c r="E19" s="104" t="str">
        <f t="shared" si="11"/>
        <v/>
      </c>
      <c r="F19" s="104"/>
      <c r="I19" s="24">
        <f t="shared" si="0"/>
        <v>0</v>
      </c>
      <c r="J19" s="24" t="str">
        <f t="shared" si="1"/>
        <v>NO</v>
      </c>
      <c r="K19" s="24" t="str">
        <f t="shared" si="2"/>
        <v>NO</v>
      </c>
      <c r="L19" s="24" t="str">
        <f t="shared" si="3"/>
        <v>NO</v>
      </c>
      <c r="M19" s="24" t="str">
        <f t="shared" si="4"/>
        <v>NO</v>
      </c>
      <c r="N19" s="18" t="str">
        <f t="shared" si="5"/>
        <v/>
      </c>
      <c r="O19" s="21">
        <f>IF(FLOTA!A19="","",FLOTA!A19)</f>
        <v>1982</v>
      </c>
      <c r="P19" s="21" t="str">
        <f>IF(FLOTA!B19="","",FLOTA!B19)</f>
        <v>8584HBR</v>
      </c>
      <c r="Q19" s="21" t="str">
        <f>IF(FLOTA!C19="","",FLOTA!C19)</f>
        <v>BUS/MICROBUS</v>
      </c>
      <c r="R19" s="21" t="str">
        <f>IF(FLOTA!D19="","",FLOTA!D19)</f>
        <v>ACTIVO</v>
      </c>
      <c r="S19" s="21">
        <f>IF(FLOTA!E19="","",FLOTA!E19)</f>
        <v>45529</v>
      </c>
      <c r="T19" s="21">
        <f ca="1">IF(FLOTA!F19="","",FLOTA!F19)</f>
        <v>45343</v>
      </c>
      <c r="U19" s="21" t="str">
        <f ca="1">IF(FLOTA!G19="","",FLOTA!G19)</f>
        <v>VIGENTE</v>
      </c>
      <c r="V19" s="21">
        <f ca="1">IF(FLOTA!H19="","",FLOTA!H19)</f>
        <v>186</v>
      </c>
      <c r="W19" s="21" t="str">
        <f ca="1">IF(FLOTA!L19="","",FLOTA!L19)</f>
        <v>GREEN</v>
      </c>
      <c r="X19" s="25">
        <f t="shared" si="6"/>
        <v>8</v>
      </c>
      <c r="Y19" s="24">
        <f t="shared" si="7"/>
        <v>2024</v>
      </c>
      <c r="Z19" s="25" t="str">
        <f t="shared" si="8"/>
        <v/>
      </c>
    </row>
    <row r="20" spans="1:26" ht="23.25">
      <c r="A20" s="20">
        <v>14</v>
      </c>
      <c r="C20" s="23" t="str">
        <f t="shared" si="9"/>
        <v/>
      </c>
      <c r="D20" s="23" t="str">
        <f t="shared" si="10"/>
        <v/>
      </c>
      <c r="E20" s="104" t="str">
        <f t="shared" si="11"/>
        <v/>
      </c>
      <c r="F20" s="104"/>
      <c r="I20" s="24">
        <f t="shared" si="0"/>
        <v>0</v>
      </c>
      <c r="J20" s="24" t="str">
        <f t="shared" si="1"/>
        <v>NO</v>
      </c>
      <c r="K20" s="24" t="str">
        <f t="shared" si="2"/>
        <v>NO</v>
      </c>
      <c r="L20" s="24" t="str">
        <f t="shared" si="3"/>
        <v>NO</v>
      </c>
      <c r="M20" s="24" t="str">
        <f t="shared" si="4"/>
        <v>NO</v>
      </c>
      <c r="N20" s="18" t="str">
        <f t="shared" si="5"/>
        <v/>
      </c>
      <c r="O20" s="21">
        <f>IF(FLOTA!A20="","",FLOTA!A20)</f>
        <v>1984</v>
      </c>
      <c r="P20" s="21" t="str">
        <f>IF(FLOTA!B20="","",FLOTA!B20)</f>
        <v>8659HBR</v>
      </c>
      <c r="Q20" s="21" t="str">
        <f>IF(FLOTA!C20="","",FLOTA!C20)</f>
        <v>BUS/MICROBUS</v>
      </c>
      <c r="R20" s="21" t="str">
        <f>IF(FLOTA!D20="","",FLOTA!D20)</f>
        <v>ACTIVO</v>
      </c>
      <c r="S20" s="21">
        <f>IF(FLOTA!E20="","",FLOTA!E20)</f>
        <v>45497</v>
      </c>
      <c r="T20" s="21">
        <f ca="1">IF(FLOTA!F20="","",FLOTA!F20)</f>
        <v>45343</v>
      </c>
      <c r="U20" s="21" t="str">
        <f ca="1">IF(FLOTA!G20="","",FLOTA!G20)</f>
        <v>VIGENTE</v>
      </c>
      <c r="V20" s="21">
        <f ca="1">IF(FLOTA!H20="","",FLOTA!H20)</f>
        <v>154</v>
      </c>
      <c r="W20" s="21" t="str">
        <f ca="1">IF(FLOTA!L20="","",FLOTA!L20)</f>
        <v>GREEN</v>
      </c>
      <c r="X20" s="25">
        <f t="shared" si="6"/>
        <v>7</v>
      </c>
      <c r="Y20" s="24">
        <f t="shared" si="7"/>
        <v>2024</v>
      </c>
      <c r="Z20" s="25" t="str">
        <f t="shared" si="8"/>
        <v/>
      </c>
    </row>
    <row r="21" spans="1:26" ht="23.25">
      <c r="A21" s="20">
        <v>15</v>
      </c>
      <c r="C21" s="23" t="str">
        <f t="shared" si="9"/>
        <v/>
      </c>
      <c r="D21" s="23" t="str">
        <f t="shared" si="10"/>
        <v/>
      </c>
      <c r="E21" s="104" t="str">
        <f t="shared" si="11"/>
        <v/>
      </c>
      <c r="F21" s="104"/>
      <c r="I21" s="24">
        <f t="shared" si="0"/>
        <v>0</v>
      </c>
      <c r="J21" s="24" t="str">
        <f t="shared" si="1"/>
        <v>NO</v>
      </c>
      <c r="K21" s="24" t="str">
        <f t="shared" si="2"/>
        <v>NO</v>
      </c>
      <c r="L21" s="24" t="str">
        <f t="shared" si="3"/>
        <v>NO</v>
      </c>
      <c r="M21" s="24" t="str">
        <f t="shared" si="4"/>
        <v>NO</v>
      </c>
      <c r="N21" s="18" t="str">
        <f t="shared" si="5"/>
        <v/>
      </c>
      <c r="O21" s="21">
        <f>IF(FLOTA!A21="","",FLOTA!A21)</f>
        <v>1986</v>
      </c>
      <c r="P21" s="21" t="str">
        <f>IF(FLOTA!B21="","",FLOTA!B21)</f>
        <v>3811HDF</v>
      </c>
      <c r="Q21" s="21" t="str">
        <f>IF(FLOTA!C21="","",FLOTA!C21)</f>
        <v>BUS/MICROBUS</v>
      </c>
      <c r="R21" s="21" t="str">
        <f>IF(FLOTA!D21="","",FLOTA!D21)</f>
        <v>ACTIVO</v>
      </c>
      <c r="S21" s="21">
        <f>IF(FLOTA!E21="","",FLOTA!E21)</f>
        <v>45420</v>
      </c>
      <c r="T21" s="21">
        <f ca="1">IF(FLOTA!F21="","",FLOTA!F21)</f>
        <v>45343</v>
      </c>
      <c r="U21" s="21" t="str">
        <f ca="1">IF(FLOTA!G21="","",FLOTA!G21)</f>
        <v>VIGENTE</v>
      </c>
      <c r="V21" s="21">
        <f ca="1">IF(FLOTA!H21="","",FLOTA!H21)</f>
        <v>77</v>
      </c>
      <c r="W21" s="21" t="str">
        <f ca="1">IF(FLOTA!L21="","",FLOTA!L21)</f>
        <v>GREEN</v>
      </c>
      <c r="X21" s="25">
        <f t="shared" si="6"/>
        <v>5</v>
      </c>
      <c r="Y21" s="24">
        <f t="shared" si="7"/>
        <v>2024</v>
      </c>
      <c r="Z21" s="25" t="str">
        <f t="shared" si="8"/>
        <v/>
      </c>
    </row>
    <row r="22" spans="1:26" ht="23.25">
      <c r="A22" s="20">
        <v>16</v>
      </c>
      <c r="C22" s="23" t="str">
        <f t="shared" si="9"/>
        <v/>
      </c>
      <c r="D22" s="23" t="str">
        <f t="shared" si="10"/>
        <v/>
      </c>
      <c r="E22" s="104" t="str">
        <f t="shared" si="11"/>
        <v/>
      </c>
      <c r="F22" s="104"/>
      <c r="I22" s="24">
        <f t="shared" si="0"/>
        <v>0</v>
      </c>
      <c r="J22" s="24" t="str">
        <f t="shared" si="1"/>
        <v>NO</v>
      </c>
      <c r="K22" s="24" t="str">
        <f t="shared" si="2"/>
        <v>NO</v>
      </c>
      <c r="L22" s="24" t="str">
        <f t="shared" si="3"/>
        <v>NO</v>
      </c>
      <c r="M22" s="24" t="str">
        <f t="shared" si="4"/>
        <v>NO</v>
      </c>
      <c r="N22" s="18" t="str">
        <f t="shared" si="5"/>
        <v/>
      </c>
      <c r="O22" s="21">
        <f>IF(FLOTA!A22="","",FLOTA!A22)</f>
        <v>1988</v>
      </c>
      <c r="P22" s="21" t="str">
        <f>IF(FLOTA!B22="","",FLOTA!B22)</f>
        <v>3813HDF</v>
      </c>
      <c r="Q22" s="21" t="str">
        <f>IF(FLOTA!C22="","",FLOTA!C22)</f>
        <v>BUS/MICROBUS</v>
      </c>
      <c r="R22" s="21" t="str">
        <f>IF(FLOTA!D22="","",FLOTA!D22)</f>
        <v>BAJA</v>
      </c>
      <c r="S22" s="21" t="str">
        <f>IF(FLOTA!E22="","",FLOTA!E22)</f>
        <v/>
      </c>
      <c r="T22" s="21">
        <f ca="1">IF(FLOTA!F22="","",FLOTA!F22)</f>
        <v>45343</v>
      </c>
      <c r="U22" s="21" t="str">
        <f>IF(FLOTA!G22="","",FLOTA!G22)</f>
        <v>BAJA</v>
      </c>
      <c r="V22" s="21" t="str">
        <f>IF(FLOTA!H22="","",FLOTA!H22)</f>
        <v>BAJA</v>
      </c>
      <c r="W22" s="21" t="str">
        <f>IF(FLOTA!L22="","",FLOTA!L22)</f>
        <v>BLACK</v>
      </c>
      <c r="X22" s="25" t="str">
        <f t="shared" si="6"/>
        <v/>
      </c>
      <c r="Y22" s="24" t="str">
        <f t="shared" si="7"/>
        <v/>
      </c>
      <c r="Z22" s="25" t="str">
        <f t="shared" si="8"/>
        <v/>
      </c>
    </row>
    <row r="23" spans="1:26" ht="23.25">
      <c r="A23" s="20">
        <v>17</v>
      </c>
      <c r="C23" s="23" t="str">
        <f t="shared" si="9"/>
        <v/>
      </c>
      <c r="D23" s="23" t="str">
        <f t="shared" si="10"/>
        <v/>
      </c>
      <c r="E23" s="104" t="str">
        <f t="shared" si="11"/>
        <v/>
      </c>
      <c r="F23" s="104"/>
      <c r="I23" s="24">
        <f t="shared" si="0"/>
        <v>0</v>
      </c>
      <c r="J23" s="24" t="str">
        <f t="shared" si="1"/>
        <v>NO</v>
      </c>
      <c r="K23" s="24" t="str">
        <f t="shared" si="2"/>
        <v>NO</v>
      </c>
      <c r="L23" s="24" t="str">
        <f t="shared" si="3"/>
        <v>NO</v>
      </c>
      <c r="M23" s="24" t="str">
        <f t="shared" si="4"/>
        <v>NO</v>
      </c>
      <c r="N23" s="18" t="str">
        <f t="shared" si="5"/>
        <v/>
      </c>
      <c r="O23" s="21">
        <f>IF(FLOTA!A23="","",FLOTA!A23)</f>
        <v>1990</v>
      </c>
      <c r="P23" s="21" t="str">
        <f>IF(FLOTA!B23="","",FLOTA!B23)</f>
        <v>3854HDF</v>
      </c>
      <c r="Q23" s="21" t="str">
        <f>IF(FLOTA!C23="","",FLOTA!C23)</f>
        <v>BUS/MICROBUS</v>
      </c>
      <c r="R23" s="21" t="str">
        <f>IF(FLOTA!D23="","",FLOTA!D23)</f>
        <v>ACTIVO</v>
      </c>
      <c r="S23" s="21">
        <f>IF(FLOTA!E23="","",FLOTA!E23)</f>
        <v>45465</v>
      </c>
      <c r="T23" s="21">
        <f ca="1">IF(FLOTA!F23="","",FLOTA!F23)</f>
        <v>45343</v>
      </c>
      <c r="U23" s="21" t="str">
        <f ca="1">IF(FLOTA!G23="","",FLOTA!G23)</f>
        <v>VIGENTE</v>
      </c>
      <c r="V23" s="21">
        <f ca="1">IF(FLOTA!H23="","",FLOTA!H23)</f>
        <v>122</v>
      </c>
      <c r="W23" s="21" t="str">
        <f ca="1">IF(FLOTA!L23="","",FLOTA!L23)</f>
        <v>GREEN</v>
      </c>
      <c r="X23" s="25">
        <f t="shared" si="6"/>
        <v>6</v>
      </c>
      <c r="Y23" s="24">
        <f t="shared" si="7"/>
        <v>2024</v>
      </c>
      <c r="Z23" s="25" t="str">
        <f t="shared" si="8"/>
        <v/>
      </c>
    </row>
    <row r="24" spans="1:26" ht="23.25">
      <c r="A24" s="20">
        <v>18</v>
      </c>
      <c r="C24" s="23" t="str">
        <f t="shared" si="9"/>
        <v/>
      </c>
      <c r="D24" s="23" t="str">
        <f t="shared" si="10"/>
        <v/>
      </c>
      <c r="E24" s="104" t="str">
        <f t="shared" si="11"/>
        <v/>
      </c>
      <c r="F24" s="104"/>
      <c r="I24" s="24">
        <f t="shared" si="0"/>
        <v>0</v>
      </c>
      <c r="J24" s="24" t="str">
        <f t="shared" si="1"/>
        <v>NO</v>
      </c>
      <c r="K24" s="24" t="str">
        <f t="shared" si="2"/>
        <v>NO</v>
      </c>
      <c r="L24" s="24" t="str">
        <f t="shared" si="3"/>
        <v>NO</v>
      </c>
      <c r="M24" s="24" t="str">
        <f t="shared" si="4"/>
        <v>NO</v>
      </c>
      <c r="N24" s="18" t="str">
        <f t="shared" si="5"/>
        <v/>
      </c>
      <c r="O24" s="21">
        <f>IF(FLOTA!A24="","",FLOTA!A24)</f>
        <v>1992</v>
      </c>
      <c r="P24" s="21" t="str">
        <f>IF(FLOTA!B24="","",FLOTA!B24)</f>
        <v>2713HNF</v>
      </c>
      <c r="Q24" s="21" t="str">
        <f>IF(FLOTA!C24="","",FLOTA!C24)</f>
        <v>BUS/MICROBUS</v>
      </c>
      <c r="R24" s="21" t="str">
        <f>IF(FLOTA!D24="","",FLOTA!D24)</f>
        <v>ACTIVO</v>
      </c>
      <c r="S24" s="21">
        <f>IF(FLOTA!E24="","",FLOTA!E24)</f>
        <v>45470</v>
      </c>
      <c r="T24" s="21">
        <f ca="1">IF(FLOTA!F24="","",FLOTA!F24)</f>
        <v>45343</v>
      </c>
      <c r="U24" s="21" t="str">
        <f ca="1">IF(FLOTA!G24="","",FLOTA!G24)</f>
        <v>VIGENTE</v>
      </c>
      <c r="V24" s="21">
        <f ca="1">IF(FLOTA!H24="","",FLOTA!H24)</f>
        <v>127</v>
      </c>
      <c r="W24" s="21" t="str">
        <f ca="1">IF(FLOTA!L24="","",FLOTA!L24)</f>
        <v>GREEN</v>
      </c>
      <c r="X24" s="25">
        <f t="shared" si="6"/>
        <v>6</v>
      </c>
      <c r="Y24" s="24">
        <f t="shared" si="7"/>
        <v>2024</v>
      </c>
      <c r="Z24" s="25" t="str">
        <f t="shared" si="8"/>
        <v/>
      </c>
    </row>
    <row r="25" spans="1:26" ht="23.25">
      <c r="A25" s="20">
        <v>19</v>
      </c>
      <c r="C25" s="23" t="str">
        <f t="shared" si="9"/>
        <v/>
      </c>
      <c r="D25" s="23" t="str">
        <f t="shared" si="10"/>
        <v/>
      </c>
      <c r="E25" s="104" t="str">
        <f t="shared" si="11"/>
        <v/>
      </c>
      <c r="F25" s="104"/>
      <c r="I25" s="24">
        <f t="shared" si="0"/>
        <v>0</v>
      </c>
      <c r="J25" s="24" t="str">
        <f t="shared" si="1"/>
        <v>NO</v>
      </c>
      <c r="K25" s="24" t="str">
        <f t="shared" si="2"/>
        <v>NO</v>
      </c>
      <c r="L25" s="24" t="str">
        <f t="shared" si="3"/>
        <v>NO</v>
      </c>
      <c r="M25" s="24" t="str">
        <f t="shared" si="4"/>
        <v>NO</v>
      </c>
      <c r="N25" s="18" t="str">
        <f t="shared" si="5"/>
        <v/>
      </c>
      <c r="O25" s="21">
        <f>IF(FLOTA!A25="","",FLOTA!A25)</f>
        <v>1994</v>
      </c>
      <c r="P25" s="21" t="str">
        <f>IF(FLOTA!B25="","",FLOTA!B25)</f>
        <v>2732HNF</v>
      </c>
      <c r="Q25" s="21" t="str">
        <f>IF(FLOTA!C25="","",FLOTA!C25)</f>
        <v>BUS/MICROBUS</v>
      </c>
      <c r="R25" s="21" t="str">
        <f>IF(FLOTA!D25="","",FLOTA!D25)</f>
        <v>ITV RECHAZADA</v>
      </c>
      <c r="S25" s="21">
        <f>IF(FLOTA!E25="","",FLOTA!E25)</f>
        <v>45303</v>
      </c>
      <c r="T25" s="21">
        <f ca="1">IF(FLOTA!F25="","",FLOTA!F25)</f>
        <v>45343</v>
      </c>
      <c r="U25" s="21" t="str">
        <f>IF(FLOTA!G25="","",FLOTA!G25)</f>
        <v>ITV RECHAZADA</v>
      </c>
      <c r="V25" s="21">
        <f ca="1">IF(FLOTA!H25="","",FLOTA!H25)</f>
        <v>-40</v>
      </c>
      <c r="W25" s="21" t="str">
        <f>IF(FLOTA!L25="","",FLOTA!L25)</f>
        <v>GREY</v>
      </c>
      <c r="X25" s="25">
        <f t="shared" si="6"/>
        <v>1</v>
      </c>
      <c r="Y25" s="24">
        <f t="shared" si="7"/>
        <v>2024</v>
      </c>
      <c r="Z25" s="25" t="str">
        <f t="shared" si="8"/>
        <v/>
      </c>
    </row>
    <row r="26" spans="1:26" ht="23.25">
      <c r="A26" s="20">
        <v>20</v>
      </c>
      <c r="C26" s="23" t="str">
        <f t="shared" si="9"/>
        <v/>
      </c>
      <c r="D26" s="23" t="str">
        <f t="shared" si="10"/>
        <v/>
      </c>
      <c r="E26" s="104" t="str">
        <f t="shared" si="11"/>
        <v/>
      </c>
      <c r="F26" s="104"/>
      <c r="I26" s="24">
        <f t="shared" si="0"/>
        <v>0</v>
      </c>
      <c r="J26" s="24" t="str">
        <f t="shared" si="1"/>
        <v>NO</v>
      </c>
      <c r="K26" s="24" t="str">
        <f t="shared" si="2"/>
        <v>NO</v>
      </c>
      <c r="L26" s="24" t="str">
        <f t="shared" si="3"/>
        <v>NO</v>
      </c>
      <c r="M26" s="24" t="str">
        <f t="shared" si="4"/>
        <v>NO</v>
      </c>
      <c r="N26" s="18" t="str">
        <f t="shared" si="5"/>
        <v/>
      </c>
      <c r="O26" s="21">
        <f>IF(FLOTA!A26="","",FLOTA!A26)</f>
        <v>1996</v>
      </c>
      <c r="P26" s="21" t="str">
        <f>IF(FLOTA!B26="","",FLOTA!B26)</f>
        <v>2733HNF</v>
      </c>
      <c r="Q26" s="21" t="str">
        <f>IF(FLOTA!C26="","",FLOTA!C26)</f>
        <v>BUS/MICROBUS</v>
      </c>
      <c r="R26" s="21" t="str">
        <f>IF(FLOTA!D26="","",FLOTA!D26)</f>
        <v>ACTIVO</v>
      </c>
      <c r="S26" s="21">
        <f>IF(FLOTA!E26="","",FLOTA!E26)</f>
        <v>45445</v>
      </c>
      <c r="T26" s="21">
        <f ca="1">IF(FLOTA!F26="","",FLOTA!F26)</f>
        <v>45343</v>
      </c>
      <c r="U26" s="21" t="str">
        <f ca="1">IF(FLOTA!G26="","",FLOTA!G26)</f>
        <v>VIGENTE</v>
      </c>
      <c r="V26" s="21">
        <f ca="1">IF(FLOTA!H26="","",FLOTA!H26)</f>
        <v>102</v>
      </c>
      <c r="W26" s="21" t="str">
        <f ca="1">IF(FLOTA!L26="","",FLOTA!L26)</f>
        <v>GREEN</v>
      </c>
      <c r="X26" s="25">
        <f t="shared" si="6"/>
        <v>6</v>
      </c>
      <c r="Y26" s="24">
        <f t="shared" si="7"/>
        <v>2024</v>
      </c>
      <c r="Z26" s="25" t="str">
        <f t="shared" si="8"/>
        <v/>
      </c>
    </row>
    <row r="27" spans="1:26" ht="23.25">
      <c r="A27" s="20">
        <v>21</v>
      </c>
      <c r="C27" s="23" t="str">
        <f t="shared" si="9"/>
        <v/>
      </c>
      <c r="D27" s="23" t="str">
        <f t="shared" si="10"/>
        <v/>
      </c>
      <c r="E27" s="104" t="str">
        <f t="shared" si="11"/>
        <v/>
      </c>
      <c r="F27" s="104"/>
      <c r="I27" s="24">
        <f t="shared" si="0"/>
        <v>0</v>
      </c>
      <c r="J27" s="24" t="str">
        <f t="shared" si="1"/>
        <v>NO</v>
      </c>
      <c r="K27" s="24" t="str">
        <f t="shared" si="2"/>
        <v>NO</v>
      </c>
      <c r="L27" s="24" t="str">
        <f t="shared" si="3"/>
        <v>NO</v>
      </c>
      <c r="M27" s="24" t="str">
        <f t="shared" si="4"/>
        <v>NO</v>
      </c>
      <c r="N27" s="18" t="str">
        <f t="shared" si="5"/>
        <v/>
      </c>
      <c r="O27" s="21">
        <f>IF(FLOTA!A27="","",FLOTA!A27)</f>
        <v>2318</v>
      </c>
      <c r="P27" s="21" t="str">
        <f>IF(FLOTA!B27="","",FLOTA!B27)</f>
        <v>8815DGN</v>
      </c>
      <c r="Q27" s="21" t="str">
        <f>IF(FLOTA!C27="","",FLOTA!C27)</f>
        <v>BUS/MICROBUS</v>
      </c>
      <c r="R27" s="21" t="str">
        <f>IF(FLOTA!D27="","",FLOTA!D27)</f>
        <v>BAJA</v>
      </c>
      <c r="S27" s="21" t="str">
        <f>IF(FLOTA!E27="","",FLOTA!E27)</f>
        <v/>
      </c>
      <c r="T27" s="21">
        <f ca="1">IF(FLOTA!F27="","",FLOTA!F27)</f>
        <v>45343</v>
      </c>
      <c r="U27" s="21" t="str">
        <f>IF(FLOTA!G27="","",FLOTA!G27)</f>
        <v>BAJA</v>
      </c>
      <c r="V27" s="21" t="str">
        <f>IF(FLOTA!H27="","",FLOTA!H27)</f>
        <v>BAJA</v>
      </c>
      <c r="W27" s="21" t="str">
        <f>IF(FLOTA!L27="","",FLOTA!L27)</f>
        <v>BLACK</v>
      </c>
      <c r="X27" s="25" t="str">
        <f t="shared" si="6"/>
        <v/>
      </c>
      <c r="Y27" s="24" t="str">
        <f t="shared" si="7"/>
        <v/>
      </c>
      <c r="Z27" s="25" t="str">
        <f t="shared" si="8"/>
        <v/>
      </c>
    </row>
    <row r="28" spans="1:26" ht="23.25">
      <c r="A28" s="20">
        <v>22</v>
      </c>
      <c r="C28" s="23" t="str">
        <f t="shared" si="9"/>
        <v/>
      </c>
      <c r="D28" s="23" t="str">
        <f t="shared" si="10"/>
        <v/>
      </c>
      <c r="E28" s="104" t="str">
        <f t="shared" si="11"/>
        <v/>
      </c>
      <c r="F28" s="104"/>
      <c r="I28" s="24">
        <f t="shared" si="0"/>
        <v>0</v>
      </c>
      <c r="J28" s="24" t="str">
        <f t="shared" si="1"/>
        <v>NO</v>
      </c>
      <c r="K28" s="24" t="str">
        <f t="shared" si="2"/>
        <v>NO</v>
      </c>
      <c r="L28" s="24" t="str">
        <f t="shared" si="3"/>
        <v>NO</v>
      </c>
      <c r="M28" s="24" t="str">
        <f t="shared" si="4"/>
        <v>NO</v>
      </c>
      <c r="N28" s="18" t="str">
        <f t="shared" si="5"/>
        <v/>
      </c>
      <c r="O28" s="21">
        <f>IF(FLOTA!A28="","",FLOTA!A28)</f>
        <v>2319</v>
      </c>
      <c r="P28" s="21" t="str">
        <f>IF(FLOTA!B28="","",FLOTA!B28)</f>
        <v>8823DGN</v>
      </c>
      <c r="Q28" s="21" t="str">
        <f>IF(FLOTA!C28="","",FLOTA!C28)</f>
        <v>BUS/MICROBUS</v>
      </c>
      <c r="R28" s="21" t="str">
        <f>IF(FLOTA!D28="","",FLOTA!D28)</f>
        <v>BAJA</v>
      </c>
      <c r="S28" s="21" t="str">
        <f>IF(FLOTA!E28="","",FLOTA!E28)</f>
        <v/>
      </c>
      <c r="T28" s="21">
        <f ca="1">IF(FLOTA!F28="","",FLOTA!F28)</f>
        <v>45343</v>
      </c>
      <c r="U28" s="21" t="str">
        <f>IF(FLOTA!G28="","",FLOTA!G28)</f>
        <v>BAJA</v>
      </c>
      <c r="V28" s="21" t="str">
        <f>IF(FLOTA!H28="","",FLOTA!H28)</f>
        <v>BAJA</v>
      </c>
      <c r="W28" s="21" t="str">
        <f>IF(FLOTA!L28="","",FLOTA!L28)</f>
        <v>BLACK</v>
      </c>
      <c r="X28" s="25" t="str">
        <f t="shared" si="6"/>
        <v/>
      </c>
      <c r="Y28" s="24" t="str">
        <f t="shared" si="7"/>
        <v/>
      </c>
      <c r="Z28" s="25" t="str">
        <f t="shared" si="8"/>
        <v/>
      </c>
    </row>
    <row r="29" spans="1:26" ht="23.25">
      <c r="A29" s="20">
        <v>23</v>
      </c>
      <c r="C29" s="23" t="str">
        <f t="shared" si="9"/>
        <v/>
      </c>
      <c r="D29" s="23" t="str">
        <f t="shared" si="10"/>
        <v/>
      </c>
      <c r="E29" s="104" t="str">
        <f t="shared" si="11"/>
        <v/>
      </c>
      <c r="F29" s="104"/>
      <c r="I29" s="24">
        <f t="shared" si="0"/>
        <v>0</v>
      </c>
      <c r="J29" s="24" t="str">
        <f t="shared" si="1"/>
        <v>NO</v>
      </c>
      <c r="K29" s="24" t="str">
        <f t="shared" si="2"/>
        <v>NO</v>
      </c>
      <c r="L29" s="24" t="str">
        <f t="shared" si="3"/>
        <v>NO</v>
      </c>
      <c r="M29" s="24" t="str">
        <f t="shared" si="4"/>
        <v>NO</v>
      </c>
      <c r="N29" s="18" t="str">
        <f t="shared" si="5"/>
        <v/>
      </c>
      <c r="O29" s="21">
        <f>IF(FLOTA!A29="","",FLOTA!A29)</f>
        <v>2320</v>
      </c>
      <c r="P29" s="21" t="str">
        <f>IF(FLOTA!B29="","",FLOTA!B29)</f>
        <v>8827DGN</v>
      </c>
      <c r="Q29" s="21" t="str">
        <f>IF(FLOTA!C29="","",FLOTA!C29)</f>
        <v>BUS/MICROBUS</v>
      </c>
      <c r="R29" s="21" t="str">
        <f>IF(FLOTA!D29="","",FLOTA!D29)</f>
        <v>BAJA</v>
      </c>
      <c r="S29" s="21" t="str">
        <f>IF(FLOTA!E29="","",FLOTA!E29)</f>
        <v/>
      </c>
      <c r="T29" s="21">
        <f ca="1">IF(FLOTA!F29="","",FLOTA!F29)</f>
        <v>45343</v>
      </c>
      <c r="U29" s="21" t="str">
        <f>IF(FLOTA!G29="","",FLOTA!G29)</f>
        <v>BAJA</v>
      </c>
      <c r="V29" s="21" t="str">
        <f>IF(FLOTA!H29="","",FLOTA!H29)</f>
        <v>BAJA</v>
      </c>
      <c r="W29" s="21" t="str">
        <f>IF(FLOTA!L29="","",FLOTA!L29)</f>
        <v>BLACK</v>
      </c>
      <c r="X29" s="25" t="str">
        <f t="shared" si="6"/>
        <v/>
      </c>
      <c r="Y29" s="24" t="str">
        <f t="shared" si="7"/>
        <v/>
      </c>
      <c r="Z29" s="25" t="str">
        <f t="shared" si="8"/>
        <v/>
      </c>
    </row>
    <row r="30" spans="1:26" ht="23.25">
      <c r="A30" s="20">
        <v>24</v>
      </c>
      <c r="C30" s="23" t="str">
        <f t="shared" si="9"/>
        <v/>
      </c>
      <c r="D30" s="23" t="str">
        <f t="shared" si="10"/>
        <v/>
      </c>
      <c r="E30" s="104" t="str">
        <f t="shared" si="11"/>
        <v/>
      </c>
      <c r="F30" s="104"/>
      <c r="I30" s="24">
        <f t="shared" si="0"/>
        <v>0</v>
      </c>
      <c r="J30" s="24" t="str">
        <f t="shared" si="1"/>
        <v>NO</v>
      </c>
      <c r="K30" s="24" t="str">
        <f t="shared" si="2"/>
        <v>NO</v>
      </c>
      <c r="L30" s="24" t="str">
        <f t="shared" si="3"/>
        <v>NO</v>
      </c>
      <c r="M30" s="24" t="str">
        <f t="shared" si="4"/>
        <v>NO</v>
      </c>
      <c r="N30" s="18" t="str">
        <f t="shared" si="5"/>
        <v/>
      </c>
      <c r="O30" s="21">
        <f>IF(FLOTA!A30="","",FLOTA!A30)</f>
        <v>2331</v>
      </c>
      <c r="P30" s="21" t="str">
        <f>IF(FLOTA!B30="","",FLOTA!B30)</f>
        <v>2563FMY</v>
      </c>
      <c r="Q30" s="21" t="str">
        <f>IF(FLOTA!C30="","",FLOTA!C30)</f>
        <v>BUS/MICROBUS</v>
      </c>
      <c r="R30" s="21" t="str">
        <f>IF(FLOTA!D30="","",FLOTA!D30)</f>
        <v>BAJA</v>
      </c>
      <c r="S30" s="21" t="str">
        <f>IF(FLOTA!E30="","",FLOTA!E30)</f>
        <v/>
      </c>
      <c r="T30" s="21">
        <f ca="1">IF(FLOTA!F30="","",FLOTA!F30)</f>
        <v>45343</v>
      </c>
      <c r="U30" s="21" t="str">
        <f>IF(FLOTA!G30="","",FLOTA!G30)</f>
        <v>BAJA</v>
      </c>
      <c r="V30" s="21" t="str">
        <f>IF(FLOTA!H30="","",FLOTA!H30)</f>
        <v>BAJA</v>
      </c>
      <c r="W30" s="21" t="str">
        <f>IF(FLOTA!L30="","",FLOTA!L30)</f>
        <v>BLACK</v>
      </c>
      <c r="X30" s="25" t="str">
        <f t="shared" si="6"/>
        <v/>
      </c>
      <c r="Y30" s="24" t="str">
        <f t="shared" si="7"/>
        <v/>
      </c>
      <c r="Z30" s="25" t="str">
        <f t="shared" si="8"/>
        <v/>
      </c>
    </row>
    <row r="31" spans="1:26" ht="23.25">
      <c r="A31" s="20">
        <v>25</v>
      </c>
      <c r="C31" s="23" t="str">
        <f t="shared" si="9"/>
        <v/>
      </c>
      <c r="D31" s="23" t="str">
        <f t="shared" si="10"/>
        <v/>
      </c>
      <c r="E31" s="104" t="str">
        <f t="shared" si="11"/>
        <v/>
      </c>
      <c r="F31" s="104"/>
      <c r="I31" s="24">
        <f t="shared" si="0"/>
        <v>0</v>
      </c>
      <c r="J31" s="24" t="str">
        <f t="shared" si="1"/>
        <v>NO</v>
      </c>
      <c r="K31" s="24" t="str">
        <f t="shared" si="2"/>
        <v>NO</v>
      </c>
      <c r="L31" s="24" t="str">
        <f t="shared" si="3"/>
        <v>NO</v>
      </c>
      <c r="M31" s="24" t="str">
        <f t="shared" si="4"/>
        <v>NO</v>
      </c>
      <c r="N31" s="18" t="str">
        <f t="shared" si="5"/>
        <v/>
      </c>
      <c r="O31" s="21">
        <f>IF(FLOTA!A31="","",FLOTA!A31)</f>
        <v>2332</v>
      </c>
      <c r="P31" s="21" t="str">
        <f>IF(FLOTA!B31="","",FLOTA!B31)</f>
        <v>4976FNB</v>
      </c>
      <c r="Q31" s="21" t="str">
        <f>IF(FLOTA!C31="","",FLOTA!C31)</f>
        <v>BUS/MICROBUS</v>
      </c>
      <c r="R31" s="21" t="str">
        <f>IF(FLOTA!D31="","",FLOTA!D31)</f>
        <v>ACTIVO</v>
      </c>
      <c r="S31" s="21">
        <f>IF(FLOTA!E31="","",FLOTA!E31)</f>
        <v>45471</v>
      </c>
      <c r="T31" s="21">
        <f ca="1">IF(FLOTA!F31="","",FLOTA!F31)</f>
        <v>45343</v>
      </c>
      <c r="U31" s="21" t="str">
        <f ca="1">IF(FLOTA!G31="","",FLOTA!G31)</f>
        <v>VIGENTE</v>
      </c>
      <c r="V31" s="21">
        <f ca="1">IF(FLOTA!H31="","",FLOTA!H31)</f>
        <v>128</v>
      </c>
      <c r="W31" s="21" t="str">
        <f ca="1">IF(FLOTA!L31="","",FLOTA!L31)</f>
        <v>GREEN</v>
      </c>
      <c r="X31" s="25">
        <f t="shared" si="6"/>
        <v>6</v>
      </c>
      <c r="Y31" s="24">
        <f t="shared" si="7"/>
        <v>2024</v>
      </c>
      <c r="Z31" s="25" t="str">
        <f t="shared" si="8"/>
        <v/>
      </c>
    </row>
    <row r="32" spans="1:26" ht="23.25">
      <c r="A32" s="20">
        <v>26</v>
      </c>
      <c r="C32" s="23" t="str">
        <f t="shared" si="9"/>
        <v/>
      </c>
      <c r="D32" s="23" t="str">
        <f t="shared" si="10"/>
        <v/>
      </c>
      <c r="E32" s="104" t="str">
        <f t="shared" si="11"/>
        <v/>
      </c>
      <c r="F32" s="104"/>
      <c r="I32" s="24">
        <f t="shared" si="0"/>
        <v>0</v>
      </c>
      <c r="J32" s="24" t="str">
        <f t="shared" si="1"/>
        <v>NO</v>
      </c>
      <c r="K32" s="24" t="str">
        <f t="shared" si="2"/>
        <v>NO</v>
      </c>
      <c r="L32" s="24" t="str">
        <f t="shared" si="3"/>
        <v>NO</v>
      </c>
      <c r="M32" s="24" t="str">
        <f t="shared" si="4"/>
        <v>NO</v>
      </c>
      <c r="N32" s="18" t="str">
        <f t="shared" si="5"/>
        <v/>
      </c>
      <c r="O32" s="21">
        <f>IF(FLOTA!A32="","",FLOTA!A32)</f>
        <v>2333</v>
      </c>
      <c r="P32" s="21" t="str">
        <f>IF(FLOTA!B32="","",FLOTA!B32)</f>
        <v>5029FNB</v>
      </c>
      <c r="Q32" s="21" t="str">
        <f>IF(FLOTA!C32="","",FLOTA!C32)</f>
        <v>BUS/MICROBUS</v>
      </c>
      <c r="R32" s="21" t="str">
        <f>IF(FLOTA!D32="","",FLOTA!D32)</f>
        <v>BAJA</v>
      </c>
      <c r="S32" s="21" t="str">
        <f>IF(FLOTA!E32="","",FLOTA!E32)</f>
        <v/>
      </c>
      <c r="T32" s="21">
        <f ca="1">IF(FLOTA!F32="","",FLOTA!F32)</f>
        <v>45343</v>
      </c>
      <c r="U32" s="21" t="str">
        <f>IF(FLOTA!G32="","",FLOTA!G32)</f>
        <v>BAJA</v>
      </c>
      <c r="V32" s="21" t="str">
        <f>IF(FLOTA!H32="","",FLOTA!H32)</f>
        <v>BAJA</v>
      </c>
      <c r="W32" s="21" t="str">
        <f>IF(FLOTA!L32="","",FLOTA!L32)</f>
        <v>BLACK</v>
      </c>
      <c r="X32" s="25" t="str">
        <f t="shared" si="6"/>
        <v/>
      </c>
      <c r="Y32" s="24" t="str">
        <f t="shared" si="7"/>
        <v/>
      </c>
      <c r="Z32" s="25" t="str">
        <f t="shared" si="8"/>
        <v/>
      </c>
    </row>
    <row r="33" spans="1:26" ht="23.25">
      <c r="A33" s="20">
        <v>27</v>
      </c>
      <c r="C33" s="23" t="str">
        <f t="shared" si="9"/>
        <v/>
      </c>
      <c r="D33" s="23" t="str">
        <f t="shared" si="10"/>
        <v/>
      </c>
      <c r="E33" s="104" t="str">
        <f t="shared" si="11"/>
        <v/>
      </c>
      <c r="F33" s="104"/>
      <c r="I33" s="24">
        <f t="shared" si="0"/>
        <v>0</v>
      </c>
      <c r="J33" s="24" t="str">
        <f t="shared" si="1"/>
        <v>NO</v>
      </c>
      <c r="K33" s="24" t="str">
        <f t="shared" si="2"/>
        <v>NO</v>
      </c>
      <c r="L33" s="24" t="str">
        <f t="shared" si="3"/>
        <v>NO</v>
      </c>
      <c r="M33" s="24" t="str">
        <f t="shared" si="4"/>
        <v>NO</v>
      </c>
      <c r="N33" s="18" t="str">
        <f t="shared" si="5"/>
        <v/>
      </c>
      <c r="O33" s="21">
        <f>IF(FLOTA!A33="","",FLOTA!A33)</f>
        <v>2335</v>
      </c>
      <c r="P33" s="21" t="str">
        <f>IF(FLOTA!B33="","",FLOTA!B33)</f>
        <v>9528FMY</v>
      </c>
      <c r="Q33" s="21" t="str">
        <f>IF(FLOTA!C33="","",FLOTA!C33)</f>
        <v>BUS/MICROBUS</v>
      </c>
      <c r="R33" s="21" t="str">
        <f>IF(FLOTA!D33="","",FLOTA!D33)</f>
        <v>BAJA</v>
      </c>
      <c r="S33" s="21" t="str">
        <f>IF(FLOTA!E33="","",FLOTA!E33)</f>
        <v/>
      </c>
      <c r="T33" s="21">
        <f ca="1">IF(FLOTA!F33="","",FLOTA!F33)</f>
        <v>45343</v>
      </c>
      <c r="U33" s="21" t="str">
        <f>IF(FLOTA!G33="","",FLOTA!G33)</f>
        <v>BAJA</v>
      </c>
      <c r="V33" s="21" t="str">
        <f>IF(FLOTA!H33="","",FLOTA!H33)</f>
        <v>BAJA</v>
      </c>
      <c r="W33" s="21" t="str">
        <f>IF(FLOTA!L33="","",FLOTA!L33)</f>
        <v>BLACK</v>
      </c>
      <c r="X33" s="25" t="str">
        <f t="shared" si="6"/>
        <v/>
      </c>
      <c r="Y33" s="24" t="str">
        <f t="shared" si="7"/>
        <v/>
      </c>
      <c r="Z33" s="25" t="str">
        <f t="shared" si="8"/>
        <v/>
      </c>
    </row>
    <row r="34" spans="1:26" ht="23.25">
      <c r="A34" s="20">
        <v>28</v>
      </c>
      <c r="C34" s="23" t="str">
        <f t="shared" si="9"/>
        <v/>
      </c>
      <c r="D34" s="23" t="str">
        <f t="shared" si="10"/>
        <v/>
      </c>
      <c r="E34" s="104" t="str">
        <f t="shared" si="11"/>
        <v/>
      </c>
      <c r="F34" s="104"/>
      <c r="I34" s="24">
        <f t="shared" si="0"/>
        <v>0</v>
      </c>
      <c r="J34" s="24" t="str">
        <f t="shared" si="1"/>
        <v>NO</v>
      </c>
      <c r="K34" s="24" t="str">
        <f t="shared" si="2"/>
        <v>NO</v>
      </c>
      <c r="L34" s="24" t="str">
        <f t="shared" si="3"/>
        <v>NO</v>
      </c>
      <c r="M34" s="24" t="str">
        <f t="shared" si="4"/>
        <v>NO</v>
      </c>
      <c r="N34" s="18" t="str">
        <f t="shared" si="5"/>
        <v/>
      </c>
      <c r="O34" s="21">
        <f>IF(FLOTA!A34="","",FLOTA!A34)</f>
        <v>2338</v>
      </c>
      <c r="P34" s="21" t="str">
        <f>IF(FLOTA!B34="","",FLOTA!B34)</f>
        <v>9796FWM</v>
      </c>
      <c r="Q34" s="21" t="str">
        <f>IF(FLOTA!C34="","",FLOTA!C34)</f>
        <v>BUS/MICROBUS</v>
      </c>
      <c r="R34" s="21" t="str">
        <f>IF(FLOTA!D34="","",FLOTA!D34)</f>
        <v>BAJA</v>
      </c>
      <c r="S34" s="21" t="str">
        <f>IF(FLOTA!E34="","",FLOTA!E34)</f>
        <v/>
      </c>
      <c r="T34" s="21">
        <f ca="1">IF(FLOTA!F34="","",FLOTA!F34)</f>
        <v>45343</v>
      </c>
      <c r="U34" s="21" t="str">
        <f>IF(FLOTA!G34="","",FLOTA!G34)</f>
        <v>BAJA</v>
      </c>
      <c r="V34" s="21" t="str">
        <f>IF(FLOTA!H34="","",FLOTA!H34)</f>
        <v>BAJA</v>
      </c>
      <c r="W34" s="21" t="str">
        <f>IF(FLOTA!L34="","",FLOTA!L34)</f>
        <v>BLACK</v>
      </c>
      <c r="X34" s="25" t="str">
        <f t="shared" si="6"/>
        <v/>
      </c>
      <c r="Y34" s="24" t="str">
        <f t="shared" si="7"/>
        <v/>
      </c>
      <c r="Z34" s="25" t="str">
        <f t="shared" si="8"/>
        <v/>
      </c>
    </row>
    <row r="35" spans="1:26" ht="23.25">
      <c r="A35" s="20">
        <v>29</v>
      </c>
      <c r="C35" s="23" t="str">
        <f t="shared" si="9"/>
        <v/>
      </c>
      <c r="D35" s="23" t="str">
        <f t="shared" si="10"/>
        <v/>
      </c>
      <c r="E35" s="104" t="str">
        <f t="shared" si="11"/>
        <v/>
      </c>
      <c r="F35" s="104"/>
      <c r="I35" s="24">
        <f t="shared" si="0"/>
        <v>0</v>
      </c>
      <c r="J35" s="24" t="str">
        <f t="shared" si="1"/>
        <v>NO</v>
      </c>
      <c r="K35" s="24" t="str">
        <f t="shared" si="2"/>
        <v>NO</v>
      </c>
      <c r="L35" s="24" t="str">
        <f t="shared" si="3"/>
        <v>NO</v>
      </c>
      <c r="M35" s="24" t="str">
        <f t="shared" si="4"/>
        <v>NO</v>
      </c>
      <c r="N35" s="18" t="str">
        <f t="shared" si="5"/>
        <v/>
      </c>
      <c r="O35" s="21">
        <f>IF(FLOTA!A35="","",FLOTA!A35)</f>
        <v>2339</v>
      </c>
      <c r="P35" s="21" t="str">
        <f>IF(FLOTA!B35="","",FLOTA!B35)</f>
        <v>9834FWM</v>
      </c>
      <c r="Q35" s="21" t="str">
        <f>IF(FLOTA!C35="","",FLOTA!C35)</f>
        <v>BUS/MICROBUS</v>
      </c>
      <c r="R35" s="21" t="str">
        <f>IF(FLOTA!D35="","",FLOTA!D35)</f>
        <v>BAJA</v>
      </c>
      <c r="S35" s="21" t="str">
        <f>IF(FLOTA!E35="","",FLOTA!E35)</f>
        <v/>
      </c>
      <c r="T35" s="21">
        <f ca="1">IF(FLOTA!F35="","",FLOTA!F35)</f>
        <v>45343</v>
      </c>
      <c r="U35" s="21" t="str">
        <f>IF(FLOTA!G35="","",FLOTA!G35)</f>
        <v>BAJA</v>
      </c>
      <c r="V35" s="21" t="str">
        <f>IF(FLOTA!H35="","",FLOTA!H35)</f>
        <v>BAJA</v>
      </c>
      <c r="W35" s="21" t="str">
        <f>IF(FLOTA!L35="","",FLOTA!L35)</f>
        <v>BLACK</v>
      </c>
      <c r="X35" s="25" t="str">
        <f t="shared" si="6"/>
        <v/>
      </c>
      <c r="Y35" s="24" t="str">
        <f t="shared" si="7"/>
        <v/>
      </c>
      <c r="Z35" s="25" t="str">
        <f t="shared" si="8"/>
        <v/>
      </c>
    </row>
    <row r="36" spans="1:26" ht="23.25">
      <c r="A36" s="20">
        <v>30</v>
      </c>
      <c r="C36" s="23" t="str">
        <f t="shared" si="9"/>
        <v/>
      </c>
      <c r="D36" s="23" t="str">
        <f t="shared" si="10"/>
        <v/>
      </c>
      <c r="E36" s="104" t="str">
        <f t="shared" si="11"/>
        <v/>
      </c>
      <c r="F36" s="104"/>
      <c r="I36" s="24">
        <f t="shared" si="0"/>
        <v>0</v>
      </c>
      <c r="J36" s="24" t="str">
        <f t="shared" si="1"/>
        <v>NO</v>
      </c>
      <c r="K36" s="24" t="str">
        <f t="shared" si="2"/>
        <v>NO</v>
      </c>
      <c r="L36" s="24" t="str">
        <f t="shared" si="3"/>
        <v>NO</v>
      </c>
      <c r="M36" s="24" t="str">
        <f t="shared" si="4"/>
        <v>NO</v>
      </c>
      <c r="N36" s="18" t="str">
        <f t="shared" si="5"/>
        <v/>
      </c>
      <c r="O36" s="21">
        <f>IF(FLOTA!A36="","",FLOTA!A36)</f>
        <v>2341</v>
      </c>
      <c r="P36" s="21" t="str">
        <f>IF(FLOTA!B36="","",FLOTA!B36)</f>
        <v>9943FWM</v>
      </c>
      <c r="Q36" s="21" t="str">
        <f>IF(FLOTA!C36="","",FLOTA!C36)</f>
        <v>BUS/MICROBUS</v>
      </c>
      <c r="R36" s="21" t="str">
        <f>IF(FLOTA!D36="","",FLOTA!D36)</f>
        <v>BAJA</v>
      </c>
      <c r="S36" s="21" t="str">
        <f>IF(FLOTA!E36="","",FLOTA!E36)</f>
        <v/>
      </c>
      <c r="T36" s="21">
        <f ca="1">IF(FLOTA!F36="","",FLOTA!F36)</f>
        <v>45343</v>
      </c>
      <c r="U36" s="21" t="str">
        <f>IF(FLOTA!G36="","",FLOTA!G36)</f>
        <v>BAJA</v>
      </c>
      <c r="V36" s="21" t="str">
        <f>IF(FLOTA!H36="","",FLOTA!H36)</f>
        <v>BAJA</v>
      </c>
      <c r="W36" s="21" t="str">
        <f>IF(FLOTA!L36="","",FLOTA!L36)</f>
        <v>BLACK</v>
      </c>
      <c r="X36" s="25" t="str">
        <f t="shared" si="6"/>
        <v/>
      </c>
      <c r="Y36" s="24" t="str">
        <f t="shared" si="7"/>
        <v/>
      </c>
      <c r="Z36" s="25" t="str">
        <f t="shared" si="8"/>
        <v/>
      </c>
    </row>
    <row r="37" spans="1:26">
      <c r="I37" s="24">
        <f t="shared" si="0"/>
        <v>0</v>
      </c>
      <c r="J37" s="24" t="str">
        <f t="shared" si="1"/>
        <v>NO</v>
      </c>
      <c r="K37" s="24" t="str">
        <f t="shared" si="2"/>
        <v>NO</v>
      </c>
      <c r="L37" s="24" t="str">
        <f t="shared" si="3"/>
        <v>NO</v>
      </c>
      <c r="M37" s="24" t="str">
        <f t="shared" si="4"/>
        <v>NO</v>
      </c>
      <c r="N37" s="18" t="str">
        <f t="shared" si="5"/>
        <v/>
      </c>
      <c r="O37" s="21">
        <f>IF(FLOTA!A37="","",FLOTA!A37)</f>
        <v>2353</v>
      </c>
      <c r="P37" s="21" t="str">
        <f>IF(FLOTA!B37="","",FLOTA!B37)</f>
        <v>8299GRP</v>
      </c>
      <c r="Q37" s="21" t="str">
        <f>IF(FLOTA!C37="","",FLOTA!C37)</f>
        <v>BUS/MICROBUS</v>
      </c>
      <c r="R37" s="21" t="str">
        <f>IF(FLOTA!D37="","",FLOTA!D37)</f>
        <v>ACTIVO</v>
      </c>
      <c r="S37" s="21">
        <f>IF(FLOTA!E37="","",FLOTA!E37)</f>
        <v>45403</v>
      </c>
      <c r="T37" s="21">
        <f ca="1">IF(FLOTA!F37="","",FLOTA!F37)</f>
        <v>45343</v>
      </c>
      <c r="U37" s="21" t="str">
        <f ca="1">IF(FLOTA!G37="","",FLOTA!G37)</f>
        <v>PROXIMO MES</v>
      </c>
      <c r="V37" s="21">
        <f ca="1">IF(FLOTA!H37="","",FLOTA!H37)</f>
        <v>60</v>
      </c>
      <c r="W37" s="21" t="str">
        <f ca="1">IF(FLOTA!L37="","",FLOTA!L37)</f>
        <v>BLUE</v>
      </c>
      <c r="X37" s="25">
        <f t="shared" si="6"/>
        <v>4</v>
      </c>
      <c r="Y37" s="24">
        <f t="shared" si="7"/>
        <v>2024</v>
      </c>
      <c r="Z37" s="25" t="str">
        <f t="shared" si="8"/>
        <v/>
      </c>
    </row>
    <row r="38" spans="1:26">
      <c r="I38" s="24">
        <f t="shared" si="0"/>
        <v>0</v>
      </c>
      <c r="J38" s="24" t="str">
        <f t="shared" si="1"/>
        <v>NO</v>
      </c>
      <c r="K38" s="24" t="str">
        <f t="shared" si="2"/>
        <v>NO</v>
      </c>
      <c r="L38" s="24" t="str">
        <f t="shared" si="3"/>
        <v>NO</v>
      </c>
      <c r="M38" s="24" t="str">
        <f t="shared" si="4"/>
        <v>NO</v>
      </c>
      <c r="N38" s="18" t="str">
        <f t="shared" si="5"/>
        <v/>
      </c>
      <c r="O38" s="21">
        <f>IF(FLOTA!A38="","",FLOTA!A38)</f>
        <v>2354</v>
      </c>
      <c r="P38" s="21" t="str">
        <f>IF(FLOTA!B38="","",FLOTA!B38)</f>
        <v>8363GRP</v>
      </c>
      <c r="Q38" s="21" t="str">
        <f>IF(FLOTA!C38="","",FLOTA!C38)</f>
        <v>BUS/MICROBUS</v>
      </c>
      <c r="R38" s="21" t="str">
        <f>IF(FLOTA!D38="","",FLOTA!D38)</f>
        <v>BAJA</v>
      </c>
      <c r="S38" s="21" t="str">
        <f>IF(FLOTA!E38="","",FLOTA!E38)</f>
        <v/>
      </c>
      <c r="T38" s="21">
        <f ca="1">IF(FLOTA!F38="","",FLOTA!F38)</f>
        <v>45343</v>
      </c>
      <c r="U38" s="21" t="str">
        <f>IF(FLOTA!G38="","",FLOTA!G38)</f>
        <v>BAJA</v>
      </c>
      <c r="V38" s="21" t="str">
        <f>IF(FLOTA!H38="","",FLOTA!H38)</f>
        <v>BAJA</v>
      </c>
      <c r="W38" s="21" t="str">
        <f>IF(FLOTA!L38="","",FLOTA!L38)</f>
        <v>BLACK</v>
      </c>
      <c r="X38" s="25" t="str">
        <f t="shared" si="6"/>
        <v/>
      </c>
      <c r="Y38" s="24" t="str">
        <f t="shared" si="7"/>
        <v/>
      </c>
      <c r="Z38" s="25" t="str">
        <f t="shared" si="8"/>
        <v/>
      </c>
    </row>
    <row r="39" spans="1:26">
      <c r="I39" s="24">
        <f t="shared" si="0"/>
        <v>0</v>
      </c>
      <c r="J39" s="24" t="str">
        <f t="shared" si="1"/>
        <v>NO</v>
      </c>
      <c r="K39" s="24" t="str">
        <f t="shared" si="2"/>
        <v>NO</v>
      </c>
      <c r="L39" s="24" t="str">
        <f t="shared" si="3"/>
        <v>NO</v>
      </c>
      <c r="M39" s="24" t="str">
        <f t="shared" si="4"/>
        <v>NO</v>
      </c>
      <c r="N39" s="18" t="str">
        <f t="shared" si="5"/>
        <v/>
      </c>
      <c r="O39" s="21">
        <f>IF(FLOTA!A39="","",FLOTA!A39)</f>
        <v>2357</v>
      </c>
      <c r="P39" s="21" t="str">
        <f>IF(FLOTA!B39="","",FLOTA!B39)</f>
        <v>8608GRP</v>
      </c>
      <c r="Q39" s="21" t="str">
        <f>IF(FLOTA!C39="","",FLOTA!C39)</f>
        <v>BUS/MICROBUS</v>
      </c>
      <c r="R39" s="21" t="str">
        <f>IF(FLOTA!D39="","",FLOTA!D39)</f>
        <v>BAJA</v>
      </c>
      <c r="S39" s="21" t="str">
        <f>IF(FLOTA!E39="","",FLOTA!E39)</f>
        <v/>
      </c>
      <c r="T39" s="21">
        <f ca="1">IF(FLOTA!F39="","",FLOTA!F39)</f>
        <v>45343</v>
      </c>
      <c r="U39" s="21" t="str">
        <f>IF(FLOTA!G39="","",FLOTA!G39)</f>
        <v>BAJA</v>
      </c>
      <c r="V39" s="21" t="str">
        <f>IF(FLOTA!H39="","",FLOTA!H39)</f>
        <v>BAJA</v>
      </c>
      <c r="W39" s="21" t="str">
        <f>IF(FLOTA!L39="","",FLOTA!L39)</f>
        <v>BLACK</v>
      </c>
      <c r="X39" s="25" t="str">
        <f t="shared" si="6"/>
        <v/>
      </c>
      <c r="Y39" s="24" t="str">
        <f t="shared" si="7"/>
        <v/>
      </c>
      <c r="Z39" s="25" t="str">
        <f t="shared" si="8"/>
        <v/>
      </c>
    </row>
    <row r="40" spans="1:26">
      <c r="I40" s="24">
        <f t="shared" si="0"/>
        <v>0</v>
      </c>
      <c r="J40" s="24" t="str">
        <f t="shared" si="1"/>
        <v>NO</v>
      </c>
      <c r="K40" s="24" t="str">
        <f t="shared" si="2"/>
        <v>NO</v>
      </c>
      <c r="L40" s="24" t="str">
        <f t="shared" si="3"/>
        <v>NO</v>
      </c>
      <c r="M40" s="24" t="str">
        <f t="shared" si="4"/>
        <v>NO</v>
      </c>
      <c r="N40" s="18" t="str">
        <f t="shared" si="5"/>
        <v/>
      </c>
      <c r="O40" s="21">
        <f>IF(FLOTA!A40="","",FLOTA!A40)</f>
        <v>2368</v>
      </c>
      <c r="P40" s="21" t="str">
        <f>IF(FLOTA!B40="","",FLOTA!B40)</f>
        <v>2296HFC</v>
      </c>
      <c r="Q40" s="21" t="str">
        <f>IF(FLOTA!C40="","",FLOTA!C40)</f>
        <v>BUS/MICROBUS</v>
      </c>
      <c r="R40" s="21" t="str">
        <f>IF(FLOTA!D40="","",FLOTA!D40)</f>
        <v>ACTIVO</v>
      </c>
      <c r="S40" s="21">
        <f>IF(FLOTA!E40="","",FLOTA!E40)</f>
        <v>45526</v>
      </c>
      <c r="T40" s="21">
        <f ca="1">IF(FLOTA!F40="","",FLOTA!F40)</f>
        <v>45343</v>
      </c>
      <c r="U40" s="21" t="str">
        <f ca="1">IF(FLOTA!G40="","",FLOTA!G40)</f>
        <v>VIGENTE</v>
      </c>
      <c r="V40" s="21">
        <f ca="1">IF(FLOTA!H40="","",FLOTA!H40)</f>
        <v>183</v>
      </c>
      <c r="W40" s="21" t="str">
        <f ca="1">IF(FLOTA!L40="","",FLOTA!L40)</f>
        <v>GREEN</v>
      </c>
      <c r="X40" s="25">
        <f t="shared" si="6"/>
        <v>8</v>
      </c>
      <c r="Y40" s="24">
        <f t="shared" si="7"/>
        <v>2024</v>
      </c>
      <c r="Z40" s="25" t="str">
        <f t="shared" si="8"/>
        <v/>
      </c>
    </row>
    <row r="41" spans="1:26">
      <c r="I41" s="24">
        <f t="shared" si="0"/>
        <v>0</v>
      </c>
      <c r="J41" s="24" t="str">
        <f t="shared" si="1"/>
        <v>NO</v>
      </c>
      <c r="K41" s="24" t="str">
        <f t="shared" si="2"/>
        <v>NO</v>
      </c>
      <c r="L41" s="24" t="str">
        <f t="shared" si="3"/>
        <v>NO</v>
      </c>
      <c r="M41" s="24" t="str">
        <f t="shared" si="4"/>
        <v>NO</v>
      </c>
      <c r="N41" s="18" t="str">
        <f t="shared" si="5"/>
        <v/>
      </c>
      <c r="O41" s="21">
        <f>IF(FLOTA!A41="","",FLOTA!A41)</f>
        <v>2370</v>
      </c>
      <c r="P41" s="21" t="str">
        <f>IF(FLOTA!B41="","",FLOTA!B41)</f>
        <v>2306HFC</v>
      </c>
      <c r="Q41" s="21" t="str">
        <f>IF(FLOTA!C41="","",FLOTA!C41)</f>
        <v>BUS/MICROBUS</v>
      </c>
      <c r="R41" s="21" t="str">
        <f>IF(FLOTA!D41="","",FLOTA!D41)</f>
        <v>ACTIVO</v>
      </c>
      <c r="S41" s="21">
        <f>IF(FLOTA!E41="","",FLOTA!E41)</f>
        <v>45539</v>
      </c>
      <c r="T41" s="21">
        <f ca="1">IF(FLOTA!F41="","",FLOTA!F41)</f>
        <v>45343</v>
      </c>
      <c r="U41" s="21" t="str">
        <f ca="1">IF(FLOTA!G41="","",FLOTA!G41)</f>
        <v>VIGENTE</v>
      </c>
      <c r="V41" s="21">
        <f ca="1">IF(FLOTA!H41="","",FLOTA!H41)</f>
        <v>196</v>
      </c>
      <c r="W41" s="21" t="str">
        <f ca="1">IF(FLOTA!L41="","",FLOTA!L41)</f>
        <v>GREEN</v>
      </c>
      <c r="X41" s="25">
        <f t="shared" si="6"/>
        <v>9</v>
      </c>
      <c r="Y41" s="24">
        <f t="shared" si="7"/>
        <v>2024</v>
      </c>
      <c r="Z41" s="25" t="str">
        <f t="shared" si="8"/>
        <v/>
      </c>
    </row>
    <row r="42" spans="1:26">
      <c r="I42" s="24">
        <f t="shared" si="0"/>
        <v>0</v>
      </c>
      <c r="J42" s="24" t="str">
        <f t="shared" si="1"/>
        <v>NO</v>
      </c>
      <c r="K42" s="24" t="str">
        <f t="shared" si="2"/>
        <v>NO</v>
      </c>
      <c r="L42" s="24" t="str">
        <f t="shared" si="3"/>
        <v>NO</v>
      </c>
      <c r="M42" s="24" t="str">
        <f t="shared" si="4"/>
        <v>NO</v>
      </c>
      <c r="N42" s="18" t="str">
        <f t="shared" si="5"/>
        <v/>
      </c>
      <c r="O42" s="21">
        <f>IF(FLOTA!A42="","",FLOTA!A42)</f>
        <v>2372</v>
      </c>
      <c r="P42" s="21" t="str">
        <f>IF(FLOTA!B42="","",FLOTA!B42)</f>
        <v>2314HFC</v>
      </c>
      <c r="Q42" s="21" t="str">
        <f>IF(FLOTA!C42="","",FLOTA!C42)</f>
        <v>BUS/MICROBUS</v>
      </c>
      <c r="R42" s="21" t="str">
        <f>IF(FLOTA!D42="","",FLOTA!D42)</f>
        <v>ACTIVO</v>
      </c>
      <c r="S42" s="21">
        <f>IF(FLOTA!E42="","",FLOTA!E42)</f>
        <v>45464</v>
      </c>
      <c r="T42" s="21">
        <f ca="1">IF(FLOTA!F42="","",FLOTA!F42)</f>
        <v>45343</v>
      </c>
      <c r="U42" s="21" t="str">
        <f ca="1">IF(FLOTA!G42="","",FLOTA!G42)</f>
        <v>VIGENTE</v>
      </c>
      <c r="V42" s="21">
        <f ca="1">IF(FLOTA!H42="","",FLOTA!H42)</f>
        <v>121</v>
      </c>
      <c r="W42" s="21" t="str">
        <f ca="1">IF(FLOTA!L42="","",FLOTA!L42)</f>
        <v>GREEN</v>
      </c>
      <c r="X42" s="25">
        <f t="shared" si="6"/>
        <v>6</v>
      </c>
      <c r="Y42" s="24">
        <f t="shared" si="7"/>
        <v>2024</v>
      </c>
      <c r="Z42" s="25" t="str">
        <f t="shared" si="8"/>
        <v/>
      </c>
    </row>
    <row r="43" spans="1:26">
      <c r="I43" s="24">
        <f t="shared" si="0"/>
        <v>0</v>
      </c>
      <c r="J43" s="24" t="str">
        <f t="shared" si="1"/>
        <v>NO</v>
      </c>
      <c r="K43" s="24" t="str">
        <f t="shared" si="2"/>
        <v>NO</v>
      </c>
      <c r="L43" s="24" t="str">
        <f t="shared" si="3"/>
        <v>NO</v>
      </c>
      <c r="M43" s="24" t="str">
        <f t="shared" si="4"/>
        <v>NO</v>
      </c>
      <c r="N43" s="18" t="str">
        <f t="shared" si="5"/>
        <v/>
      </c>
      <c r="O43" s="21">
        <f>IF(FLOTA!A43="","",FLOTA!A43)</f>
        <v>2374</v>
      </c>
      <c r="P43" s="21" t="str">
        <f>IF(FLOTA!B43="","",FLOTA!B43)</f>
        <v>2324HFC</v>
      </c>
      <c r="Q43" s="21" t="str">
        <f>IF(FLOTA!C43="","",FLOTA!C43)</f>
        <v>BUS/MICROBUS</v>
      </c>
      <c r="R43" s="21" t="str">
        <f>IF(FLOTA!D43="","",FLOTA!D43)</f>
        <v>ACTIVO</v>
      </c>
      <c r="S43" s="21">
        <f>IF(FLOTA!E43="","",FLOTA!E43)</f>
        <v>45472</v>
      </c>
      <c r="T43" s="21">
        <f ca="1">IF(FLOTA!F43="","",FLOTA!F43)</f>
        <v>45343</v>
      </c>
      <c r="U43" s="21" t="str">
        <f ca="1">IF(FLOTA!G43="","",FLOTA!G43)</f>
        <v>VIGENTE</v>
      </c>
      <c r="V43" s="21">
        <f ca="1">IF(FLOTA!H43="","",FLOTA!H43)</f>
        <v>129</v>
      </c>
      <c r="W43" s="21" t="str">
        <f ca="1">IF(FLOTA!L43="","",FLOTA!L43)</f>
        <v>GREEN</v>
      </c>
      <c r="X43" s="25">
        <f t="shared" si="6"/>
        <v>6</v>
      </c>
      <c r="Y43" s="24">
        <f t="shared" si="7"/>
        <v>2024</v>
      </c>
      <c r="Z43" s="25" t="str">
        <f t="shared" si="8"/>
        <v/>
      </c>
    </row>
    <row r="44" spans="1:26">
      <c r="I44" s="24">
        <f t="shared" si="0"/>
        <v>0</v>
      </c>
      <c r="J44" s="24" t="str">
        <f t="shared" si="1"/>
        <v>NO</v>
      </c>
      <c r="K44" s="24" t="str">
        <f t="shared" si="2"/>
        <v>NO</v>
      </c>
      <c r="L44" s="24" t="str">
        <f t="shared" si="3"/>
        <v>NO</v>
      </c>
      <c r="M44" s="24" t="str">
        <f t="shared" si="4"/>
        <v>NO</v>
      </c>
      <c r="N44" s="18" t="str">
        <f t="shared" si="5"/>
        <v/>
      </c>
      <c r="O44" s="21">
        <f>IF(FLOTA!A44="","",FLOTA!A44)</f>
        <v>2376</v>
      </c>
      <c r="P44" s="21" t="str">
        <f>IF(FLOTA!B44="","",FLOTA!B44)</f>
        <v>2333HFC</v>
      </c>
      <c r="Q44" s="21" t="str">
        <f>IF(FLOTA!C44="","",FLOTA!C44)</f>
        <v>BUS/MICROBUS</v>
      </c>
      <c r="R44" s="21" t="str">
        <f>IF(FLOTA!D44="","",FLOTA!D44)</f>
        <v>BAJA</v>
      </c>
      <c r="S44" s="21" t="str">
        <f>IF(FLOTA!E44="","",FLOTA!E44)</f>
        <v/>
      </c>
      <c r="T44" s="21">
        <f ca="1">IF(FLOTA!F44="","",FLOTA!F44)</f>
        <v>45343</v>
      </c>
      <c r="U44" s="21" t="str">
        <f>IF(FLOTA!G44="","",FLOTA!G44)</f>
        <v>BAJA</v>
      </c>
      <c r="V44" s="21" t="str">
        <f>IF(FLOTA!H44="","",FLOTA!H44)</f>
        <v>BAJA</v>
      </c>
      <c r="W44" s="21" t="str">
        <f>IF(FLOTA!L44="","",FLOTA!L44)</f>
        <v>BLACK</v>
      </c>
      <c r="X44" s="25" t="str">
        <f t="shared" si="6"/>
        <v/>
      </c>
      <c r="Y44" s="24" t="str">
        <f t="shared" si="7"/>
        <v/>
      </c>
      <c r="Z44" s="25" t="str">
        <f t="shared" si="8"/>
        <v/>
      </c>
    </row>
    <row r="45" spans="1:26">
      <c r="I45" s="24">
        <f t="shared" si="0"/>
        <v>43</v>
      </c>
      <c r="J45" s="24">
        <f t="shared" si="1"/>
        <v>40</v>
      </c>
      <c r="K45" s="24">
        <f t="shared" si="2"/>
        <v>1</v>
      </c>
      <c r="L45" s="24">
        <f t="shared" si="3"/>
        <v>3</v>
      </c>
      <c r="M45" s="24">
        <f t="shared" si="4"/>
        <v>4</v>
      </c>
      <c r="N45" s="18">
        <f t="shared" si="5"/>
        <v>2398</v>
      </c>
      <c r="O45" s="21">
        <f>IF(FLOTA!A45="","",FLOTA!A45)</f>
        <v>2398</v>
      </c>
      <c r="P45" s="21" t="str">
        <f>IF(FLOTA!B45="","",FLOTA!B45)</f>
        <v>7922JDP</v>
      </c>
      <c r="Q45" s="21" t="str">
        <f>IF(FLOTA!C45="","",FLOTA!C45)</f>
        <v>BUS/MICROBUS</v>
      </c>
      <c r="R45" s="21" t="str">
        <f>IF(FLOTA!D45="","",FLOTA!D45)</f>
        <v>ACTIVO</v>
      </c>
      <c r="S45" s="21">
        <f>IF(FLOTA!E45="","",FLOTA!E45)</f>
        <v>45381</v>
      </c>
      <c r="T45" s="21">
        <f ca="1">IF(FLOTA!F45="","",FLOTA!F45)</f>
        <v>45343</v>
      </c>
      <c r="U45" s="21" t="str">
        <f ca="1">IF(FLOTA!G45="","",FLOTA!G45)</f>
        <v>PROXIMO MES</v>
      </c>
      <c r="V45" s="21">
        <f ca="1">IF(FLOTA!H45="","",FLOTA!H45)</f>
        <v>38</v>
      </c>
      <c r="W45" s="21" t="str">
        <f ca="1">IF(FLOTA!L45="","",FLOTA!L45)</f>
        <v>BLUE</v>
      </c>
      <c r="X45" s="25">
        <f t="shared" si="6"/>
        <v>3</v>
      </c>
      <c r="Y45" s="24">
        <f t="shared" si="7"/>
        <v>2024</v>
      </c>
      <c r="Z45" s="25">
        <f t="shared" si="8"/>
        <v>30</v>
      </c>
    </row>
    <row r="46" spans="1:26">
      <c r="I46" s="24">
        <f t="shared" si="0"/>
        <v>122</v>
      </c>
      <c r="J46" s="24">
        <f t="shared" si="1"/>
        <v>40</v>
      </c>
      <c r="K46" s="24">
        <f t="shared" si="2"/>
        <v>3</v>
      </c>
      <c r="L46" s="24">
        <f t="shared" si="3"/>
        <v>2</v>
      </c>
      <c r="M46" s="24">
        <f t="shared" si="4"/>
        <v>2</v>
      </c>
      <c r="N46" s="18">
        <f t="shared" si="5"/>
        <v>2400</v>
      </c>
      <c r="O46" s="21">
        <f>IF(FLOTA!A46="","",FLOTA!A46)</f>
        <v>2400</v>
      </c>
      <c r="P46" s="21" t="str">
        <f>IF(FLOTA!B46="","",FLOTA!B46)</f>
        <v>5542HFB</v>
      </c>
      <c r="Q46" s="21" t="str">
        <f>IF(FLOTA!C46="","",FLOTA!C46)</f>
        <v>BUS/MICROBUS</v>
      </c>
      <c r="R46" s="21" t="str">
        <f>IF(FLOTA!D46="","",FLOTA!D46)</f>
        <v>ACTIVO</v>
      </c>
      <c r="S46" s="21">
        <f>IF(FLOTA!E46="","",FLOTA!E46)</f>
        <v>45368</v>
      </c>
      <c r="T46" s="21">
        <f ca="1">IF(FLOTA!F46="","",FLOTA!F46)</f>
        <v>45343</v>
      </c>
      <c r="U46" s="21" t="str">
        <f ca="1">IF(FLOTA!G46="","",FLOTA!G46)</f>
        <v>25 DIAS PARA CADUCAR</v>
      </c>
      <c r="V46" s="21">
        <f ca="1">IF(FLOTA!H46="","",FLOTA!H46)</f>
        <v>25</v>
      </c>
      <c r="W46" s="21" t="str">
        <f ca="1">IF(FLOTA!L46="","",FLOTA!L46)</f>
        <v>ORANGE</v>
      </c>
      <c r="X46" s="25">
        <f t="shared" si="6"/>
        <v>3</v>
      </c>
      <c r="Y46" s="24">
        <f t="shared" si="7"/>
        <v>2024</v>
      </c>
      <c r="Z46" s="25">
        <f t="shared" si="8"/>
        <v>17</v>
      </c>
    </row>
    <row r="47" spans="1:26">
      <c r="I47" s="24">
        <f t="shared" si="0"/>
        <v>0</v>
      </c>
      <c r="J47" s="24" t="str">
        <f t="shared" si="1"/>
        <v>NO</v>
      </c>
      <c r="K47" s="24" t="str">
        <f t="shared" si="2"/>
        <v>NO</v>
      </c>
      <c r="L47" s="24" t="str">
        <f t="shared" si="3"/>
        <v>NO</v>
      </c>
      <c r="M47" s="24" t="str">
        <f t="shared" si="4"/>
        <v>NO</v>
      </c>
      <c r="N47" s="18" t="str">
        <f t="shared" si="5"/>
        <v/>
      </c>
      <c r="O47" s="21">
        <f>IF(FLOTA!A47="","",FLOTA!A47)</f>
        <v>2424</v>
      </c>
      <c r="P47" s="21" t="str">
        <f>IF(FLOTA!B47="","",FLOTA!B47)</f>
        <v>5969MFB</v>
      </c>
      <c r="Q47" s="21" t="str">
        <f>IF(FLOTA!C47="","",FLOTA!C47)</f>
        <v>BUS/MICROBUS</v>
      </c>
      <c r="R47" s="21" t="str">
        <f>IF(FLOTA!D47="","",FLOTA!D47)</f>
        <v>ACTIVO</v>
      </c>
      <c r="S47" s="21">
        <f>IF(FLOTA!E47="","",FLOTA!E47)</f>
        <v>45465</v>
      </c>
      <c r="T47" s="21">
        <f ca="1">IF(FLOTA!F47="","",FLOTA!F47)</f>
        <v>45343</v>
      </c>
      <c r="U47" s="21" t="str">
        <f ca="1">IF(FLOTA!G47="","",FLOTA!G47)</f>
        <v>VIGENTE</v>
      </c>
      <c r="V47" s="21">
        <f ca="1">IF(FLOTA!H47="","",FLOTA!H47)</f>
        <v>122</v>
      </c>
      <c r="W47" s="21" t="str">
        <f ca="1">IF(FLOTA!L47="","",FLOTA!L47)</f>
        <v>GREEN</v>
      </c>
      <c r="X47" s="25">
        <f t="shared" si="6"/>
        <v>6</v>
      </c>
      <c r="Y47" s="24">
        <f t="shared" si="7"/>
        <v>2024</v>
      </c>
      <c r="Z47" s="25" t="str">
        <f t="shared" si="8"/>
        <v/>
      </c>
    </row>
    <row r="48" spans="1:26">
      <c r="I48" s="24">
        <f t="shared" si="0"/>
        <v>0</v>
      </c>
      <c r="J48" s="24" t="str">
        <f t="shared" si="1"/>
        <v>NO</v>
      </c>
      <c r="K48" s="24" t="str">
        <f t="shared" si="2"/>
        <v>NO</v>
      </c>
      <c r="L48" s="24" t="str">
        <f t="shared" si="3"/>
        <v>NO</v>
      </c>
      <c r="M48" s="24" t="str">
        <f t="shared" si="4"/>
        <v>NO</v>
      </c>
      <c r="N48" s="18" t="str">
        <f t="shared" si="5"/>
        <v/>
      </c>
      <c r="O48" s="21">
        <f>IF(FLOTA!A48="","",FLOTA!A48)</f>
        <v>2649</v>
      </c>
      <c r="P48" s="21" t="str">
        <f>IF(FLOTA!B48="","",FLOTA!B48)</f>
        <v>7074JFB</v>
      </c>
      <c r="Q48" s="21" t="str">
        <f>IF(FLOTA!C48="","",FLOTA!C48)</f>
        <v>BUS/MICROBUS</v>
      </c>
      <c r="R48" s="21" t="str">
        <f>IF(FLOTA!D48="","",FLOTA!D48)</f>
        <v>ACTIVO</v>
      </c>
      <c r="S48" s="21">
        <f>IF(FLOTA!E48="","",FLOTA!E48)</f>
        <v>45408</v>
      </c>
      <c r="T48" s="21">
        <f ca="1">IF(FLOTA!F48="","",FLOTA!F48)</f>
        <v>45343</v>
      </c>
      <c r="U48" s="21" t="str">
        <f ca="1">IF(FLOTA!G48="","",FLOTA!G48)</f>
        <v>PROXIMO MES</v>
      </c>
      <c r="V48" s="21">
        <f ca="1">IF(FLOTA!H48="","",FLOTA!H48)</f>
        <v>65</v>
      </c>
      <c r="W48" s="21" t="str">
        <f ca="1">IF(FLOTA!L48="","",FLOTA!L48)</f>
        <v>BLUE</v>
      </c>
      <c r="X48" s="25">
        <f t="shared" si="6"/>
        <v>4</v>
      </c>
      <c r="Y48" s="24">
        <f t="shared" si="7"/>
        <v>2024</v>
      </c>
      <c r="Z48" s="25" t="str">
        <f t="shared" si="8"/>
        <v/>
      </c>
    </row>
    <row r="49" spans="9:26">
      <c r="I49" s="24">
        <f t="shared" si="0"/>
        <v>161</v>
      </c>
      <c r="J49" s="24">
        <f t="shared" si="1"/>
        <v>40</v>
      </c>
      <c r="K49" s="24">
        <f t="shared" si="2"/>
        <v>4</v>
      </c>
      <c r="L49" s="24">
        <f t="shared" si="3"/>
        <v>1</v>
      </c>
      <c r="M49" s="24">
        <f t="shared" si="4"/>
        <v>1</v>
      </c>
      <c r="N49" s="18">
        <f t="shared" si="5"/>
        <v>2736</v>
      </c>
      <c r="O49" s="21">
        <f>IF(FLOTA!A49="","",FLOTA!A49)</f>
        <v>2736</v>
      </c>
      <c r="P49" s="21" t="str">
        <f>IF(FLOTA!B49="","",FLOTA!B49)</f>
        <v>0435KCX</v>
      </c>
      <c r="Q49" s="21" t="str">
        <f>IF(FLOTA!C49="","",FLOTA!C49)</f>
        <v>BUS/MICROBUS</v>
      </c>
      <c r="R49" s="21" t="str">
        <f>IF(FLOTA!D49="","",FLOTA!D49)</f>
        <v>ACTIVO</v>
      </c>
      <c r="S49" s="21">
        <f>IF(FLOTA!E49="","",FLOTA!E49)</f>
        <v>45358</v>
      </c>
      <c r="T49" s="21">
        <f ca="1">IF(FLOTA!F49="","",FLOTA!F49)</f>
        <v>45343</v>
      </c>
      <c r="U49" s="21" t="str">
        <f ca="1">IF(FLOTA!G49="","",FLOTA!G49)</f>
        <v>15 DIAS PARA CADUCAR</v>
      </c>
      <c r="V49" s="21">
        <f ca="1">IF(FLOTA!H49="","",FLOTA!H49)</f>
        <v>15</v>
      </c>
      <c r="W49" s="21" t="str">
        <f ca="1">IF(FLOTA!L49="","",FLOTA!L49)</f>
        <v>ORANGE</v>
      </c>
      <c r="X49" s="25">
        <f t="shared" si="6"/>
        <v>3</v>
      </c>
      <c r="Y49" s="24">
        <f t="shared" si="7"/>
        <v>2024</v>
      </c>
      <c r="Z49" s="25">
        <f t="shared" si="8"/>
        <v>7</v>
      </c>
    </row>
    <row r="50" spans="9:26">
      <c r="I50" s="24">
        <f t="shared" si="0"/>
        <v>0</v>
      </c>
      <c r="J50" s="24" t="str">
        <f t="shared" si="1"/>
        <v>NO</v>
      </c>
      <c r="K50" s="24" t="str">
        <f t="shared" si="2"/>
        <v>NO</v>
      </c>
      <c r="L50" s="24" t="str">
        <f t="shared" si="3"/>
        <v>NO</v>
      </c>
      <c r="M50" s="24" t="str">
        <f t="shared" si="4"/>
        <v>NO</v>
      </c>
      <c r="N50" s="18" t="str">
        <f t="shared" si="5"/>
        <v/>
      </c>
      <c r="O50" s="21">
        <f>IF(FLOTA!A50="","",FLOTA!A50)</f>
        <v>3168</v>
      </c>
      <c r="P50" s="21" t="str">
        <f>IF(FLOTA!B50="","",FLOTA!B50)</f>
        <v>4461LBV</v>
      </c>
      <c r="Q50" s="21" t="str">
        <f>IF(FLOTA!C50="","",FLOTA!C50)</f>
        <v>BUS/MICROBUS</v>
      </c>
      <c r="R50" s="21" t="str">
        <f>IF(FLOTA!D50="","",FLOTA!D50)</f>
        <v>ACTIVO</v>
      </c>
      <c r="S50" s="21">
        <f>IF(FLOTA!E50="","",FLOTA!E50)</f>
        <v>45580</v>
      </c>
      <c r="T50" s="21">
        <f ca="1">IF(FLOTA!F50="","",FLOTA!F50)</f>
        <v>45343</v>
      </c>
      <c r="U50" s="21" t="str">
        <f ca="1">IF(FLOTA!G50="","",FLOTA!G50)</f>
        <v>VIGENTE</v>
      </c>
      <c r="V50" s="21">
        <f ca="1">IF(FLOTA!H50="","",FLOTA!H50)</f>
        <v>237</v>
      </c>
      <c r="W50" s="21" t="str">
        <f ca="1">IF(FLOTA!L50="","",FLOTA!L50)</f>
        <v>GREEN</v>
      </c>
      <c r="X50" s="25">
        <f t="shared" si="6"/>
        <v>10</v>
      </c>
      <c r="Y50" s="24">
        <f t="shared" si="7"/>
        <v>2024</v>
      </c>
      <c r="Z50" s="25" t="str">
        <f t="shared" si="8"/>
        <v/>
      </c>
    </row>
    <row r="51" spans="9:26">
      <c r="I51" s="24">
        <f t="shared" si="0"/>
        <v>0</v>
      </c>
      <c r="J51" s="24" t="str">
        <f t="shared" si="1"/>
        <v>NO</v>
      </c>
      <c r="K51" s="24" t="str">
        <f t="shared" si="2"/>
        <v>NO</v>
      </c>
      <c r="L51" s="24" t="str">
        <f t="shared" si="3"/>
        <v>NO</v>
      </c>
      <c r="M51" s="24" t="str">
        <f t="shared" si="4"/>
        <v>NO</v>
      </c>
      <c r="N51" s="18" t="str">
        <f t="shared" si="5"/>
        <v/>
      </c>
      <c r="O51" s="21">
        <f>IF(FLOTA!A51="","",FLOTA!A51)</f>
        <v>3234</v>
      </c>
      <c r="P51" s="21" t="str">
        <f>IF(FLOTA!B51="","",FLOTA!B51)</f>
        <v>5374LJS</v>
      </c>
      <c r="Q51" s="21" t="str">
        <f>IF(FLOTA!C51="","",FLOTA!C51)</f>
        <v>BUS/MICROBUS</v>
      </c>
      <c r="R51" s="21" t="str">
        <f>IF(FLOTA!D51="","",FLOTA!D51)</f>
        <v>ACTIVO</v>
      </c>
      <c r="S51" s="21">
        <f>IF(FLOTA!E51="","",FLOTA!E51)</f>
        <v>45539</v>
      </c>
      <c r="T51" s="21">
        <f ca="1">IF(FLOTA!F51="","",FLOTA!F51)</f>
        <v>45343</v>
      </c>
      <c r="U51" s="21" t="str">
        <f ca="1">IF(FLOTA!G51="","",FLOTA!G51)</f>
        <v>VIGENTE</v>
      </c>
      <c r="V51" s="21">
        <f ca="1">IF(FLOTA!H51="","",FLOTA!H51)</f>
        <v>196</v>
      </c>
      <c r="W51" s="21" t="str">
        <f ca="1">IF(FLOTA!L51="","",FLOTA!L51)</f>
        <v>GREEN</v>
      </c>
      <c r="X51" s="25">
        <f t="shared" si="6"/>
        <v>9</v>
      </c>
      <c r="Y51" s="24">
        <f t="shared" si="7"/>
        <v>2024</v>
      </c>
      <c r="Z51" s="25" t="str">
        <f t="shared" si="8"/>
        <v/>
      </c>
    </row>
    <row r="52" spans="9:26">
      <c r="I52" s="24">
        <f t="shared" si="0"/>
        <v>0</v>
      </c>
      <c r="J52" s="24" t="str">
        <f t="shared" si="1"/>
        <v>NO</v>
      </c>
      <c r="K52" s="24" t="str">
        <f t="shared" si="2"/>
        <v>NO</v>
      </c>
      <c r="L52" s="24" t="str">
        <f t="shared" si="3"/>
        <v>NO</v>
      </c>
      <c r="M52" s="24" t="str">
        <f t="shared" si="4"/>
        <v>NO</v>
      </c>
      <c r="N52" s="18" t="str">
        <f t="shared" si="5"/>
        <v/>
      </c>
      <c r="O52" s="21">
        <f>IF(FLOTA!A52="","",FLOTA!A52)</f>
        <v>3236</v>
      </c>
      <c r="P52" s="21" t="str">
        <f>IF(FLOTA!B52="","",FLOTA!B52)</f>
        <v>5375LJS</v>
      </c>
      <c r="Q52" s="21" t="str">
        <f>IF(FLOTA!C52="","",FLOTA!C52)</f>
        <v>BUS/MICROBUS</v>
      </c>
      <c r="R52" s="21" t="str">
        <f>IF(FLOTA!D52="","",FLOTA!D52)</f>
        <v>ACTIVO</v>
      </c>
      <c r="S52" s="21">
        <f>IF(FLOTA!E52="","",FLOTA!E52)</f>
        <v>45540</v>
      </c>
      <c r="T52" s="21">
        <f ca="1">IF(FLOTA!F52="","",FLOTA!F52)</f>
        <v>45343</v>
      </c>
      <c r="U52" s="21" t="str">
        <f ca="1">IF(FLOTA!G52="","",FLOTA!G52)</f>
        <v>VIGENTE</v>
      </c>
      <c r="V52" s="21">
        <f ca="1">IF(FLOTA!H52="","",FLOTA!H52)</f>
        <v>197</v>
      </c>
      <c r="W52" s="21" t="str">
        <f ca="1">IF(FLOTA!L52="","",FLOTA!L52)</f>
        <v>GREEN</v>
      </c>
      <c r="X52" s="25">
        <f t="shared" si="6"/>
        <v>9</v>
      </c>
      <c r="Y52" s="24">
        <f t="shared" si="7"/>
        <v>2024</v>
      </c>
      <c r="Z52" s="25" t="str">
        <f t="shared" si="8"/>
        <v/>
      </c>
    </row>
    <row r="53" spans="9:26">
      <c r="I53" s="24">
        <f t="shared" si="0"/>
        <v>0</v>
      </c>
      <c r="J53" s="24" t="str">
        <f t="shared" si="1"/>
        <v>NO</v>
      </c>
      <c r="K53" s="24" t="str">
        <f t="shared" si="2"/>
        <v>NO</v>
      </c>
      <c r="L53" s="24" t="str">
        <f t="shared" si="3"/>
        <v>NO</v>
      </c>
      <c r="M53" s="24" t="str">
        <f t="shared" si="4"/>
        <v>NO</v>
      </c>
      <c r="N53" s="18" t="str">
        <f t="shared" si="5"/>
        <v/>
      </c>
      <c r="O53" s="21">
        <f>IF(FLOTA!A53="","",FLOTA!A53)</f>
        <v>3238</v>
      </c>
      <c r="P53" s="21" t="str">
        <f>IF(FLOTA!B53="","",FLOTA!B53)</f>
        <v>5378LJS</v>
      </c>
      <c r="Q53" s="21" t="str">
        <f>IF(FLOTA!C53="","",FLOTA!C53)</f>
        <v>BUS/MICROBUS</v>
      </c>
      <c r="R53" s="21" t="str">
        <f>IF(FLOTA!D53="","",FLOTA!D53)</f>
        <v>ACTIVO</v>
      </c>
      <c r="S53" s="21">
        <f>IF(FLOTA!E53="","",FLOTA!E53)</f>
        <v>45540</v>
      </c>
      <c r="T53" s="21">
        <f ca="1">IF(FLOTA!F53="","",FLOTA!F53)</f>
        <v>45343</v>
      </c>
      <c r="U53" s="21" t="str">
        <f ca="1">IF(FLOTA!G53="","",FLOTA!G53)</f>
        <v>VIGENTE</v>
      </c>
      <c r="V53" s="21">
        <f ca="1">IF(FLOTA!H53="","",FLOTA!H53)</f>
        <v>197</v>
      </c>
      <c r="W53" s="21" t="str">
        <f ca="1">IF(FLOTA!L53="","",FLOTA!L53)</f>
        <v>GREEN</v>
      </c>
      <c r="X53" s="25">
        <f t="shared" si="6"/>
        <v>9</v>
      </c>
      <c r="Y53" s="24">
        <f t="shared" si="7"/>
        <v>2024</v>
      </c>
      <c r="Z53" s="25" t="str">
        <f t="shared" si="8"/>
        <v/>
      </c>
    </row>
    <row r="54" spans="9:26">
      <c r="I54" s="24">
        <f t="shared" si="0"/>
        <v>0</v>
      </c>
      <c r="J54" s="24" t="str">
        <f t="shared" si="1"/>
        <v>NO</v>
      </c>
      <c r="K54" s="24" t="str">
        <f t="shared" si="2"/>
        <v>NO</v>
      </c>
      <c r="L54" s="24" t="str">
        <f t="shared" si="3"/>
        <v>NO</v>
      </c>
      <c r="M54" s="24" t="str">
        <f t="shared" si="4"/>
        <v>NO</v>
      </c>
      <c r="N54" s="18" t="str">
        <f t="shared" si="5"/>
        <v/>
      </c>
      <c r="O54" s="21">
        <f>IF(FLOTA!A54="","",FLOTA!A54)</f>
        <v>3240</v>
      </c>
      <c r="P54" s="21" t="str">
        <f>IF(FLOTA!B54="","",FLOTA!B54)</f>
        <v>5384LJS</v>
      </c>
      <c r="Q54" s="21" t="str">
        <f>IF(FLOTA!C54="","",FLOTA!C54)</f>
        <v>BUS/MICROBUS</v>
      </c>
      <c r="R54" s="21" t="str">
        <f>IF(FLOTA!D54="","",FLOTA!D54)</f>
        <v>ACTIVO</v>
      </c>
      <c r="S54" s="21">
        <f>IF(FLOTA!E54="","",FLOTA!E54)</f>
        <v>45541</v>
      </c>
      <c r="T54" s="21">
        <f ca="1">IF(FLOTA!F54="","",FLOTA!F54)</f>
        <v>45343</v>
      </c>
      <c r="U54" s="21" t="str">
        <f ca="1">IF(FLOTA!G54="","",FLOTA!G54)</f>
        <v>VIGENTE</v>
      </c>
      <c r="V54" s="21">
        <f ca="1">IF(FLOTA!H54="","",FLOTA!H54)</f>
        <v>198</v>
      </c>
      <c r="W54" s="21" t="str">
        <f ca="1">IF(FLOTA!L54="","",FLOTA!L54)</f>
        <v>GREEN</v>
      </c>
      <c r="X54" s="25">
        <f t="shared" si="6"/>
        <v>9</v>
      </c>
      <c r="Y54" s="24">
        <f t="shared" si="7"/>
        <v>2024</v>
      </c>
      <c r="Z54" s="25" t="str">
        <f t="shared" si="8"/>
        <v/>
      </c>
    </row>
    <row r="55" spans="9:26">
      <c r="I55" s="24">
        <f t="shared" si="0"/>
        <v>0</v>
      </c>
      <c r="J55" s="24" t="str">
        <f t="shared" si="1"/>
        <v>NO</v>
      </c>
      <c r="K55" s="24" t="str">
        <f t="shared" si="2"/>
        <v>NO</v>
      </c>
      <c r="L55" s="24" t="str">
        <f t="shared" si="3"/>
        <v>NO</v>
      </c>
      <c r="M55" s="24" t="str">
        <f t="shared" si="4"/>
        <v>NO</v>
      </c>
      <c r="N55" s="18" t="str">
        <f t="shared" si="5"/>
        <v/>
      </c>
      <c r="O55" s="21">
        <f>IF(FLOTA!A55="","",FLOTA!A55)</f>
        <v>3242</v>
      </c>
      <c r="P55" s="21" t="str">
        <f>IF(FLOTA!B55="","",FLOTA!B55)</f>
        <v>5385LJS</v>
      </c>
      <c r="Q55" s="21" t="str">
        <f>IF(FLOTA!C55="","",FLOTA!C55)</f>
        <v>BUS/MICROBUS</v>
      </c>
      <c r="R55" s="21" t="str">
        <f>IF(FLOTA!D55="","",FLOTA!D55)</f>
        <v>BAJA</v>
      </c>
      <c r="S55" s="21" t="str">
        <f>IF(FLOTA!E55="","",FLOTA!E55)</f>
        <v/>
      </c>
      <c r="T55" s="21">
        <f ca="1">IF(FLOTA!F55="","",FLOTA!F55)</f>
        <v>45343</v>
      </c>
      <c r="U55" s="21" t="str">
        <f>IF(FLOTA!G55="","",FLOTA!G55)</f>
        <v>BAJA</v>
      </c>
      <c r="V55" s="21" t="str">
        <f>IF(FLOTA!H55="","",FLOTA!H55)</f>
        <v>BAJA</v>
      </c>
      <c r="W55" s="21" t="str">
        <f>IF(FLOTA!L55="","",FLOTA!L55)</f>
        <v>BLACK</v>
      </c>
      <c r="X55" s="25" t="str">
        <f t="shared" si="6"/>
        <v/>
      </c>
      <c r="Y55" s="24" t="str">
        <f t="shared" si="7"/>
        <v/>
      </c>
      <c r="Z55" s="25" t="str">
        <f t="shared" si="8"/>
        <v/>
      </c>
    </row>
    <row r="56" spans="9:26">
      <c r="I56" s="24">
        <f t="shared" si="0"/>
        <v>0</v>
      </c>
      <c r="J56" s="24" t="str">
        <f t="shared" si="1"/>
        <v>NO</v>
      </c>
      <c r="K56" s="24" t="str">
        <f t="shared" si="2"/>
        <v>NO</v>
      </c>
      <c r="L56" s="24" t="str">
        <f t="shared" si="3"/>
        <v>NO</v>
      </c>
      <c r="M56" s="24" t="str">
        <f t="shared" si="4"/>
        <v>NO</v>
      </c>
      <c r="N56" s="18" t="str">
        <f t="shared" si="5"/>
        <v/>
      </c>
      <c r="O56" s="21">
        <f>IF(FLOTA!A56="","",FLOTA!A56)</f>
        <v>3244</v>
      </c>
      <c r="P56" s="21" t="str">
        <f>IF(FLOTA!B56="","",FLOTA!B56)</f>
        <v>5387LJS</v>
      </c>
      <c r="Q56" s="21" t="str">
        <f>IF(FLOTA!C56="","",FLOTA!C56)</f>
        <v>BUS/MICROBUS</v>
      </c>
      <c r="R56" s="21" t="str">
        <f>IF(FLOTA!D56="","",FLOTA!D56)</f>
        <v>ACTIVO</v>
      </c>
      <c r="S56" s="21">
        <f>IF(FLOTA!E56="","",FLOTA!E56)</f>
        <v>45542</v>
      </c>
      <c r="T56" s="21">
        <f ca="1">IF(FLOTA!F56="","",FLOTA!F56)</f>
        <v>45343</v>
      </c>
      <c r="U56" s="21" t="str">
        <f ca="1">IF(FLOTA!G56="","",FLOTA!G56)</f>
        <v>VIGENTE</v>
      </c>
      <c r="V56" s="21">
        <f ca="1">IF(FLOTA!H56="","",FLOTA!H56)</f>
        <v>199</v>
      </c>
      <c r="W56" s="21" t="str">
        <f ca="1">IF(FLOTA!L56="","",FLOTA!L56)</f>
        <v>GREEN</v>
      </c>
      <c r="X56" s="25">
        <f t="shared" si="6"/>
        <v>9</v>
      </c>
      <c r="Y56" s="24">
        <f t="shared" si="7"/>
        <v>2024</v>
      </c>
      <c r="Z56" s="25" t="str">
        <f t="shared" si="8"/>
        <v/>
      </c>
    </row>
    <row r="57" spans="9:26">
      <c r="I57" s="24">
        <f t="shared" si="0"/>
        <v>0</v>
      </c>
      <c r="J57" s="24" t="str">
        <f t="shared" si="1"/>
        <v>NO</v>
      </c>
      <c r="K57" s="24" t="str">
        <f t="shared" si="2"/>
        <v>NO</v>
      </c>
      <c r="L57" s="24" t="str">
        <f t="shared" si="3"/>
        <v>NO</v>
      </c>
      <c r="M57" s="24" t="str">
        <f t="shared" si="4"/>
        <v>NO</v>
      </c>
      <c r="N57" s="18" t="str">
        <f t="shared" si="5"/>
        <v/>
      </c>
      <c r="O57" s="21">
        <f>IF(FLOTA!A57="","",FLOTA!A57)</f>
        <v>3246</v>
      </c>
      <c r="P57" s="21" t="str">
        <f>IF(FLOTA!B57="","",FLOTA!B57)</f>
        <v>5388LJS</v>
      </c>
      <c r="Q57" s="21" t="str">
        <f>IF(FLOTA!C57="","",FLOTA!C57)</f>
        <v>BUS/MICROBUS</v>
      </c>
      <c r="R57" s="21" t="str">
        <f>IF(FLOTA!D57="","",FLOTA!D57)</f>
        <v>ACTIVO</v>
      </c>
      <c r="S57" s="21">
        <f>IF(FLOTA!E57="","",FLOTA!E57)</f>
        <v>45540</v>
      </c>
      <c r="T57" s="21">
        <f ca="1">IF(FLOTA!F57="","",FLOTA!F57)</f>
        <v>45343</v>
      </c>
      <c r="U57" s="21" t="str">
        <f ca="1">IF(FLOTA!G57="","",FLOTA!G57)</f>
        <v>VIGENTE</v>
      </c>
      <c r="V57" s="21">
        <f ca="1">IF(FLOTA!H57="","",FLOTA!H57)</f>
        <v>197</v>
      </c>
      <c r="W57" s="21" t="str">
        <f ca="1">IF(FLOTA!L57="","",FLOTA!L57)</f>
        <v>GREEN</v>
      </c>
      <c r="X57" s="25">
        <f t="shared" si="6"/>
        <v>9</v>
      </c>
      <c r="Y57" s="24">
        <f t="shared" si="7"/>
        <v>2024</v>
      </c>
      <c r="Z57" s="25" t="str">
        <f t="shared" si="8"/>
        <v/>
      </c>
    </row>
    <row r="58" spans="9:26">
      <c r="I58" s="24">
        <f t="shared" si="0"/>
        <v>0</v>
      </c>
      <c r="J58" s="24" t="str">
        <f t="shared" si="1"/>
        <v>NO</v>
      </c>
      <c r="K58" s="24" t="str">
        <f t="shared" si="2"/>
        <v>NO</v>
      </c>
      <c r="L58" s="24" t="str">
        <f t="shared" si="3"/>
        <v>NO</v>
      </c>
      <c r="M58" s="24" t="str">
        <f t="shared" si="4"/>
        <v>NO</v>
      </c>
      <c r="N58" s="18" t="str">
        <f t="shared" si="5"/>
        <v/>
      </c>
      <c r="O58" s="21">
        <f>IF(FLOTA!A58="","",FLOTA!A58)</f>
        <v>3248</v>
      </c>
      <c r="P58" s="21" t="str">
        <f>IF(FLOTA!B58="","",FLOTA!B58)</f>
        <v>5389LJS</v>
      </c>
      <c r="Q58" s="21" t="str">
        <f>IF(FLOTA!C58="","",FLOTA!C58)</f>
        <v>BUS/MICROBUS</v>
      </c>
      <c r="R58" s="21" t="str">
        <f>IF(FLOTA!D58="","",FLOTA!D58)</f>
        <v>ACTIVO</v>
      </c>
      <c r="S58" s="21">
        <f>IF(FLOTA!E58="","",FLOTA!E58)</f>
        <v>45557</v>
      </c>
      <c r="T58" s="21">
        <f ca="1">IF(FLOTA!F58="","",FLOTA!F58)</f>
        <v>45343</v>
      </c>
      <c r="U58" s="21" t="str">
        <f ca="1">IF(FLOTA!G58="","",FLOTA!G58)</f>
        <v>VIGENTE</v>
      </c>
      <c r="V58" s="21">
        <f ca="1">IF(FLOTA!H58="","",FLOTA!H58)</f>
        <v>214</v>
      </c>
      <c r="W58" s="21" t="str">
        <f ca="1">IF(FLOTA!L58="","",FLOTA!L58)</f>
        <v>GREEN</v>
      </c>
      <c r="X58" s="25">
        <f t="shared" si="6"/>
        <v>9</v>
      </c>
      <c r="Y58" s="24">
        <f t="shared" si="7"/>
        <v>2024</v>
      </c>
      <c r="Z58" s="25" t="str">
        <f t="shared" si="8"/>
        <v/>
      </c>
    </row>
    <row r="59" spans="9:26">
      <c r="I59" s="24">
        <f t="shared" si="0"/>
        <v>0</v>
      </c>
      <c r="J59" s="24" t="str">
        <f t="shared" si="1"/>
        <v>NO</v>
      </c>
      <c r="K59" s="24" t="str">
        <f t="shared" si="2"/>
        <v>NO</v>
      </c>
      <c r="L59" s="24" t="str">
        <f t="shared" si="3"/>
        <v>NO</v>
      </c>
      <c r="M59" s="24" t="str">
        <f t="shared" si="4"/>
        <v>NO</v>
      </c>
      <c r="N59" s="18" t="str">
        <f t="shared" si="5"/>
        <v/>
      </c>
      <c r="O59" s="21">
        <f>IF(FLOTA!A59="","",FLOTA!A59)</f>
        <v>3250</v>
      </c>
      <c r="P59" s="21" t="str">
        <f>IF(FLOTA!B59="","",FLOTA!B59)</f>
        <v>5405LJS</v>
      </c>
      <c r="Q59" s="21" t="str">
        <f>IF(FLOTA!C59="","",FLOTA!C59)</f>
        <v>BUS/MICROBUS</v>
      </c>
      <c r="R59" s="21" t="str">
        <f>IF(FLOTA!D59="","",FLOTA!D59)</f>
        <v>ACTIVO</v>
      </c>
      <c r="S59" s="21">
        <f>IF(FLOTA!E59="","",FLOTA!E59)</f>
        <v>45541</v>
      </c>
      <c r="T59" s="21">
        <f ca="1">IF(FLOTA!F59="","",FLOTA!F59)</f>
        <v>45343</v>
      </c>
      <c r="U59" s="21" t="str">
        <f ca="1">IF(FLOTA!G59="","",FLOTA!G59)</f>
        <v>VIGENTE</v>
      </c>
      <c r="V59" s="21">
        <f ca="1">IF(FLOTA!H59="","",FLOTA!H59)</f>
        <v>198</v>
      </c>
      <c r="W59" s="21" t="str">
        <f ca="1">IF(FLOTA!L59="","",FLOTA!L59)</f>
        <v>GREEN</v>
      </c>
      <c r="X59" s="25">
        <f t="shared" si="6"/>
        <v>9</v>
      </c>
      <c r="Y59" s="24">
        <f t="shared" si="7"/>
        <v>2024</v>
      </c>
      <c r="Z59" s="25" t="str">
        <f t="shared" si="8"/>
        <v/>
      </c>
    </row>
    <row r="60" spans="9:26">
      <c r="I60" s="24">
        <f t="shared" si="0"/>
        <v>0</v>
      </c>
      <c r="J60" s="24" t="str">
        <f t="shared" si="1"/>
        <v>NO</v>
      </c>
      <c r="K60" s="24" t="str">
        <f t="shared" si="2"/>
        <v>NO</v>
      </c>
      <c r="L60" s="24" t="str">
        <f t="shared" si="3"/>
        <v>NO</v>
      </c>
      <c r="M60" s="24" t="str">
        <f t="shared" si="4"/>
        <v>NO</v>
      </c>
      <c r="N60" s="18" t="str">
        <f t="shared" si="5"/>
        <v/>
      </c>
      <c r="O60" s="21">
        <f>IF(FLOTA!A60="","",FLOTA!A60)</f>
        <v>3277</v>
      </c>
      <c r="P60" s="21" t="str">
        <f>IF(FLOTA!B60="","",FLOTA!B60)</f>
        <v>5670FXT</v>
      </c>
      <c r="Q60" s="21" t="str">
        <f>IF(FLOTA!C60="","",FLOTA!C60)</f>
        <v>BUS/MICROBUS</v>
      </c>
      <c r="R60" s="21" t="str">
        <f>IF(FLOTA!D60="","",FLOTA!D60)</f>
        <v>ACTIVO</v>
      </c>
      <c r="S60" s="21">
        <f>IF(FLOTA!E60="","",FLOTA!E60)</f>
        <v>45506</v>
      </c>
      <c r="T60" s="21">
        <f ca="1">IF(FLOTA!F60="","",FLOTA!F60)</f>
        <v>45343</v>
      </c>
      <c r="U60" s="21" t="str">
        <f ca="1">IF(FLOTA!G60="","",FLOTA!G60)</f>
        <v>VIGENTE</v>
      </c>
      <c r="V60" s="21">
        <f ca="1">IF(FLOTA!H60="","",FLOTA!H60)</f>
        <v>163</v>
      </c>
      <c r="W60" s="21" t="str">
        <f ca="1">IF(FLOTA!L60="","",FLOTA!L60)</f>
        <v>GREEN</v>
      </c>
      <c r="X60" s="25">
        <f t="shared" si="6"/>
        <v>8</v>
      </c>
      <c r="Y60" s="24">
        <f t="shared" si="7"/>
        <v>2024</v>
      </c>
      <c r="Z60" s="25" t="str">
        <f t="shared" si="8"/>
        <v/>
      </c>
    </row>
    <row r="61" spans="9:26">
      <c r="I61" s="24">
        <f t="shared" si="0"/>
        <v>0</v>
      </c>
      <c r="J61" s="24" t="str">
        <f t="shared" si="1"/>
        <v>NO</v>
      </c>
      <c r="K61" s="24" t="str">
        <f t="shared" si="2"/>
        <v>NO</v>
      </c>
      <c r="L61" s="24" t="str">
        <f t="shared" si="3"/>
        <v>NO</v>
      </c>
      <c r="M61" s="24" t="str">
        <f t="shared" si="4"/>
        <v>NO</v>
      </c>
      <c r="N61" s="18" t="str">
        <f t="shared" si="5"/>
        <v/>
      </c>
      <c r="O61" s="21">
        <f>IF(FLOTA!A61="","",FLOTA!A61)</f>
        <v>3279</v>
      </c>
      <c r="P61" s="21" t="str">
        <f>IF(FLOTA!B61="","",FLOTA!B61)</f>
        <v>7873GDN</v>
      </c>
      <c r="Q61" s="21" t="str">
        <f>IF(FLOTA!C61="","",FLOTA!C61)</f>
        <v>BUS/MICROBUS</v>
      </c>
      <c r="R61" s="21" t="str">
        <f>IF(FLOTA!D61="","",FLOTA!D61)</f>
        <v>ACTIVO</v>
      </c>
      <c r="S61" s="21">
        <f>IF(FLOTA!E61="","",FLOTA!E61)</f>
        <v>45509</v>
      </c>
      <c r="T61" s="21">
        <f ca="1">IF(FLOTA!F61="","",FLOTA!F61)</f>
        <v>45343</v>
      </c>
      <c r="U61" s="21" t="str">
        <f ca="1">IF(FLOTA!G61="","",FLOTA!G61)</f>
        <v>VIGENTE</v>
      </c>
      <c r="V61" s="21">
        <f ca="1">IF(FLOTA!H61="","",FLOTA!H61)</f>
        <v>166</v>
      </c>
      <c r="W61" s="21" t="str">
        <f ca="1">IF(FLOTA!L61="","",FLOTA!L61)</f>
        <v>GREEN</v>
      </c>
      <c r="X61" s="25">
        <f t="shared" si="6"/>
        <v>8</v>
      </c>
      <c r="Y61" s="24">
        <f t="shared" si="7"/>
        <v>2024</v>
      </c>
      <c r="Z61" s="25" t="str">
        <f t="shared" si="8"/>
        <v/>
      </c>
    </row>
    <row r="62" spans="9:26">
      <c r="I62" s="24">
        <f t="shared" si="0"/>
        <v>0</v>
      </c>
      <c r="J62" s="24" t="str">
        <f t="shared" si="1"/>
        <v>NO</v>
      </c>
      <c r="K62" s="24" t="str">
        <f t="shared" si="2"/>
        <v>NO</v>
      </c>
      <c r="L62" s="24" t="str">
        <f t="shared" si="3"/>
        <v>NO</v>
      </c>
      <c r="M62" s="24" t="str">
        <f t="shared" si="4"/>
        <v>NO</v>
      </c>
      <c r="N62" s="18" t="str">
        <f t="shared" si="5"/>
        <v/>
      </c>
      <c r="O62" s="21">
        <f>IF(FLOTA!A62="","",FLOTA!A62)</f>
        <v>3281</v>
      </c>
      <c r="P62" s="21" t="str">
        <f>IF(FLOTA!B62="","",FLOTA!B62)</f>
        <v>3833GDN</v>
      </c>
      <c r="Q62" s="21" t="str">
        <f>IF(FLOTA!C62="","",FLOTA!C62)</f>
        <v>BUS/MICROBUS</v>
      </c>
      <c r="R62" s="21" t="str">
        <f>IF(FLOTA!D62="","",FLOTA!D62)</f>
        <v>ACTIVO</v>
      </c>
      <c r="S62" s="21">
        <f>IF(FLOTA!E62="","",FLOTA!E62)</f>
        <v>45532</v>
      </c>
      <c r="T62" s="21">
        <f ca="1">IF(FLOTA!F62="","",FLOTA!F62)</f>
        <v>45343</v>
      </c>
      <c r="U62" s="21" t="str">
        <f ca="1">IF(FLOTA!G62="","",FLOTA!G62)</f>
        <v>VIGENTE</v>
      </c>
      <c r="V62" s="21">
        <f ca="1">IF(FLOTA!H62="","",FLOTA!H62)</f>
        <v>189</v>
      </c>
      <c r="W62" s="21" t="str">
        <f ca="1">IF(FLOTA!L62="","",FLOTA!L62)</f>
        <v>GREEN</v>
      </c>
      <c r="X62" s="25">
        <f t="shared" si="6"/>
        <v>8</v>
      </c>
      <c r="Y62" s="24">
        <f t="shared" si="7"/>
        <v>2024</v>
      </c>
      <c r="Z62" s="25" t="str">
        <f t="shared" si="8"/>
        <v/>
      </c>
    </row>
    <row r="63" spans="9:26">
      <c r="I63" s="24">
        <f t="shared" si="0"/>
        <v>0</v>
      </c>
      <c r="J63" s="24" t="str">
        <f t="shared" si="1"/>
        <v>NO</v>
      </c>
      <c r="K63" s="24" t="str">
        <f t="shared" si="2"/>
        <v>NO</v>
      </c>
      <c r="L63" s="24" t="str">
        <f t="shared" si="3"/>
        <v>NO</v>
      </c>
      <c r="M63" s="24" t="str">
        <f t="shared" si="4"/>
        <v>NO</v>
      </c>
      <c r="N63" s="18" t="str">
        <f t="shared" si="5"/>
        <v/>
      </c>
      <c r="O63" s="21">
        <f>IF(FLOTA!A63="","",FLOTA!A63)</f>
        <v>3283</v>
      </c>
      <c r="P63" s="21" t="str">
        <f>IF(FLOTA!B63="","",FLOTA!B63)</f>
        <v>3902GDN</v>
      </c>
      <c r="Q63" s="21" t="str">
        <f>IF(FLOTA!C63="","",FLOTA!C63)</f>
        <v>BUS/MICROBUS</v>
      </c>
      <c r="R63" s="21" t="str">
        <f>IF(FLOTA!D63="","",FLOTA!D63)</f>
        <v>BAJA</v>
      </c>
      <c r="S63" s="21" t="str">
        <f>IF(FLOTA!E63="","",FLOTA!E63)</f>
        <v/>
      </c>
      <c r="T63" s="21">
        <f ca="1">IF(FLOTA!F63="","",FLOTA!F63)</f>
        <v>45343</v>
      </c>
      <c r="U63" s="21" t="str">
        <f>IF(FLOTA!G63="","",FLOTA!G63)</f>
        <v>BAJA</v>
      </c>
      <c r="V63" s="21" t="str">
        <f>IF(FLOTA!H63="","",FLOTA!H63)</f>
        <v>BAJA</v>
      </c>
      <c r="W63" s="21" t="str">
        <f>IF(FLOTA!L63="","",FLOTA!L63)</f>
        <v>BLACK</v>
      </c>
      <c r="X63" s="25" t="str">
        <f t="shared" si="6"/>
        <v/>
      </c>
      <c r="Y63" s="24" t="str">
        <f t="shared" si="7"/>
        <v/>
      </c>
      <c r="Z63" s="25" t="str">
        <f t="shared" si="8"/>
        <v/>
      </c>
    </row>
    <row r="64" spans="9:26">
      <c r="I64" s="24">
        <f t="shared" si="0"/>
        <v>0</v>
      </c>
      <c r="J64" s="24" t="str">
        <f t="shared" si="1"/>
        <v>NO</v>
      </c>
      <c r="K64" s="24" t="str">
        <f t="shared" si="2"/>
        <v>NO</v>
      </c>
      <c r="L64" s="24" t="str">
        <f t="shared" si="3"/>
        <v>NO</v>
      </c>
      <c r="M64" s="24" t="str">
        <f t="shared" si="4"/>
        <v>NO</v>
      </c>
      <c r="N64" s="18" t="str">
        <f t="shared" si="5"/>
        <v/>
      </c>
      <c r="O64" s="21">
        <f>IF(FLOTA!A64="","",FLOTA!A64)</f>
        <v>3308</v>
      </c>
      <c r="P64" s="21" t="str">
        <f>IF(FLOTA!B64="","",FLOTA!B64)</f>
        <v>8529LML</v>
      </c>
      <c r="Q64" s="21" t="str">
        <f>IF(FLOTA!C64="","",FLOTA!C64)</f>
        <v>BUS/MICROBUS</v>
      </c>
      <c r="R64" s="21" t="str">
        <f>IF(FLOTA!D64="","",FLOTA!D64)</f>
        <v>ACTIVO</v>
      </c>
      <c r="S64" s="21">
        <f>IF(FLOTA!E64="","",FLOTA!E64)</f>
        <v>45690</v>
      </c>
      <c r="T64" s="21">
        <f ca="1">IF(FLOTA!F64="","",FLOTA!F64)</f>
        <v>45343</v>
      </c>
      <c r="U64" s="21" t="str">
        <f ca="1">IF(FLOTA!G64="","",FLOTA!G64)</f>
        <v>VIGENTE</v>
      </c>
      <c r="V64" s="21">
        <f ca="1">IF(FLOTA!H64="","",FLOTA!H64)</f>
        <v>347</v>
      </c>
      <c r="W64" s="21" t="str">
        <f ca="1">IF(FLOTA!L64="","",FLOTA!L64)</f>
        <v>GREEN</v>
      </c>
      <c r="X64" s="25" t="str">
        <f t="shared" si="6"/>
        <v/>
      </c>
      <c r="Y64" s="24">
        <f t="shared" si="7"/>
        <v>2025</v>
      </c>
      <c r="Z64" s="25" t="str">
        <f t="shared" si="8"/>
        <v/>
      </c>
    </row>
    <row r="65" spans="9:26">
      <c r="I65" s="24">
        <f t="shared" si="0"/>
        <v>0</v>
      </c>
      <c r="J65" s="24" t="str">
        <f t="shared" si="1"/>
        <v>NO</v>
      </c>
      <c r="K65" s="24" t="str">
        <f t="shared" si="2"/>
        <v>NO</v>
      </c>
      <c r="L65" s="24" t="str">
        <f t="shared" si="3"/>
        <v>NO</v>
      </c>
      <c r="M65" s="24" t="str">
        <f t="shared" si="4"/>
        <v>NO</v>
      </c>
      <c r="N65" s="18" t="str">
        <f t="shared" si="5"/>
        <v/>
      </c>
      <c r="O65" s="21">
        <f>IF(FLOTA!A65="","",FLOTA!A65)</f>
        <v>3310</v>
      </c>
      <c r="P65" s="21" t="str">
        <f>IF(FLOTA!B65="","",FLOTA!B65)</f>
        <v>8530LML</v>
      </c>
      <c r="Q65" s="21" t="str">
        <f>IF(FLOTA!C65="","",FLOTA!C65)</f>
        <v>BUS/MICROBUS</v>
      </c>
      <c r="R65" s="21" t="str">
        <f>IF(FLOTA!D65="","",FLOTA!D65)</f>
        <v>ACTIVO</v>
      </c>
      <c r="S65" s="21">
        <f>IF(FLOTA!E65="","",FLOTA!E65)</f>
        <v>45690</v>
      </c>
      <c r="T65" s="21">
        <f ca="1">IF(FLOTA!F65="","",FLOTA!F65)</f>
        <v>45343</v>
      </c>
      <c r="U65" s="21" t="str">
        <f ca="1">IF(FLOTA!G65="","",FLOTA!G65)</f>
        <v>VIGENTE</v>
      </c>
      <c r="V65" s="21">
        <f ca="1">IF(FLOTA!H65="","",FLOTA!H65)</f>
        <v>347</v>
      </c>
      <c r="W65" s="21" t="str">
        <f ca="1">IF(FLOTA!L65="","",FLOTA!L65)</f>
        <v>GREEN</v>
      </c>
      <c r="X65" s="25" t="str">
        <f t="shared" si="6"/>
        <v/>
      </c>
      <c r="Y65" s="24">
        <f t="shared" si="7"/>
        <v>2025</v>
      </c>
      <c r="Z65" s="25" t="str">
        <f t="shared" si="8"/>
        <v/>
      </c>
    </row>
    <row r="66" spans="9:26">
      <c r="I66" s="24">
        <f t="shared" si="0"/>
        <v>0</v>
      </c>
      <c r="J66" s="24" t="str">
        <f t="shared" si="1"/>
        <v>NO</v>
      </c>
      <c r="K66" s="24" t="str">
        <f t="shared" si="2"/>
        <v>NO</v>
      </c>
      <c r="L66" s="24" t="str">
        <f t="shared" si="3"/>
        <v>NO</v>
      </c>
      <c r="M66" s="24" t="str">
        <f t="shared" si="4"/>
        <v>NO</v>
      </c>
      <c r="N66" s="18" t="str">
        <f t="shared" si="5"/>
        <v/>
      </c>
      <c r="O66" s="21">
        <f>IF(FLOTA!A66="","",FLOTA!A66)</f>
        <v>3312</v>
      </c>
      <c r="P66" s="21" t="str">
        <f>IF(FLOTA!B66="","",FLOTA!B66)</f>
        <v>5831LML</v>
      </c>
      <c r="Q66" s="21" t="str">
        <f>IF(FLOTA!C66="","",FLOTA!C66)</f>
        <v>BUS/MICROBUS</v>
      </c>
      <c r="R66" s="21" t="str">
        <f>IF(FLOTA!D66="","",FLOTA!D66)</f>
        <v>ACTIVO</v>
      </c>
      <c r="S66" s="21">
        <f>IF(FLOTA!E66="","",FLOTA!E66)</f>
        <v>45690</v>
      </c>
      <c r="T66" s="21">
        <f ca="1">IF(FLOTA!F66="","",FLOTA!F66)</f>
        <v>45343</v>
      </c>
      <c r="U66" s="21" t="str">
        <f ca="1">IF(FLOTA!G66="","",FLOTA!G66)</f>
        <v>VIGENTE</v>
      </c>
      <c r="V66" s="21">
        <f ca="1">IF(FLOTA!H66="","",FLOTA!H66)</f>
        <v>347</v>
      </c>
      <c r="W66" s="21" t="str">
        <f ca="1">IF(FLOTA!L66="","",FLOTA!L66)</f>
        <v>GREEN</v>
      </c>
      <c r="X66" s="25" t="str">
        <f t="shared" si="6"/>
        <v/>
      </c>
      <c r="Y66" s="24">
        <f t="shared" si="7"/>
        <v>2025</v>
      </c>
      <c r="Z66" s="25" t="str">
        <f t="shared" si="8"/>
        <v/>
      </c>
    </row>
    <row r="67" spans="9:26">
      <c r="I67" s="24">
        <f t="shared" ref="I67:I130" si="12">IF(N67="",0,IFERROR(K67*J67+L67,"NO"))</f>
        <v>0</v>
      </c>
      <c r="J67" s="24" t="str">
        <f t="shared" ref="J67:J130" si="13">IF(N67="","NO",RANK(X67,$X$2:$X$1001))</f>
        <v>NO</v>
      </c>
      <c r="K67" s="24" t="str">
        <f t="shared" ref="K67:K130" si="14">IF(N67="","NO",RANK(Z67,$Z$2:$Z$1001))</f>
        <v>NO</v>
      </c>
      <c r="L67" s="24" t="str">
        <f t="shared" ref="L67:L130" si="15">IFERROR(IF(N67="","NO",RANK(N67,$N$2:$N$1001)),100)</f>
        <v>NO</v>
      </c>
      <c r="M67" s="24" t="str">
        <f t="shared" ref="M67:M130" si="16">IF(N67="","NO",RANK(I67,$I$2:$I$1001))</f>
        <v>NO</v>
      </c>
      <c r="N67" s="18" t="str">
        <f t="shared" ref="N67:N130" si="17">IF(X67=$D$3,O67,"")</f>
        <v/>
      </c>
      <c r="O67" s="21">
        <f>IF(FLOTA!A67="","",FLOTA!A67)</f>
        <v>3554</v>
      </c>
      <c r="P67" s="21" t="str">
        <f>IF(FLOTA!B67="","",FLOTA!B67)</f>
        <v>1865MCH</v>
      </c>
      <c r="Q67" s="21" t="str">
        <f>IF(FLOTA!C67="","",FLOTA!C67)</f>
        <v>BUS/MICROBUS</v>
      </c>
      <c r="R67" s="21" t="str">
        <f>IF(FLOTA!D67="","",FLOTA!D67)</f>
        <v>ACTIVO</v>
      </c>
      <c r="S67" s="21">
        <f>IF(FLOTA!E67="","",FLOTA!E67)</f>
        <v>45609</v>
      </c>
      <c r="T67" s="21">
        <f ca="1">IF(FLOTA!F67="","",FLOTA!F67)</f>
        <v>45343</v>
      </c>
      <c r="U67" s="21" t="str">
        <f ca="1">IF(FLOTA!G67="","",FLOTA!G67)</f>
        <v>VIGENTE</v>
      </c>
      <c r="V67" s="21">
        <f ca="1">IF(FLOTA!H67="","",FLOTA!H67)</f>
        <v>266</v>
      </c>
      <c r="W67" s="21" t="str">
        <f ca="1">IF(FLOTA!L67="","",FLOTA!L67)</f>
        <v>GREEN</v>
      </c>
      <c r="X67" s="25">
        <f t="shared" ref="X67:X130" si="18">IF(Y67=$F$2,IFERROR(MONTH(S67),""),"")</f>
        <v>11</v>
      </c>
      <c r="Y67" s="24">
        <f t="shared" ref="Y67:Y130" si="19">IFERROR(YEAR(S67),"")</f>
        <v>2024</v>
      </c>
      <c r="Z67" s="25" t="str">
        <f t="shared" ref="Z67:Z130" si="20">IF(X67=$D$3,IFERROR(DAY(S67),""),"")</f>
        <v/>
      </c>
    </row>
    <row r="68" spans="9:26">
      <c r="I68" s="24">
        <f t="shared" si="12"/>
        <v>0</v>
      </c>
      <c r="J68" s="24" t="str">
        <f t="shared" si="13"/>
        <v>NO</v>
      </c>
      <c r="K68" s="24" t="str">
        <f t="shared" si="14"/>
        <v>NO</v>
      </c>
      <c r="L68" s="24" t="str">
        <f t="shared" si="15"/>
        <v>NO</v>
      </c>
      <c r="M68" s="24" t="str">
        <f t="shared" si="16"/>
        <v>NO</v>
      </c>
      <c r="N68" s="18" t="str">
        <f t="shared" si="17"/>
        <v/>
      </c>
      <c r="O68" s="21">
        <f>IF(FLOTA!A68="","",FLOTA!A68)</f>
        <v>3564</v>
      </c>
      <c r="P68" s="21" t="str">
        <f>IF(FLOTA!B68="","",FLOTA!B68)</f>
        <v>3269MCT</v>
      </c>
      <c r="Q68" s="21" t="str">
        <f>IF(FLOTA!C68="","",FLOTA!C68)</f>
        <v>BUS/MICROBUS</v>
      </c>
      <c r="R68" s="21" t="str">
        <f>IF(FLOTA!D68="","",FLOTA!D68)</f>
        <v>ACTIVO</v>
      </c>
      <c r="S68" s="21">
        <f>IF(FLOTA!E68="","",FLOTA!E68)</f>
        <v>45639</v>
      </c>
      <c r="T68" s="21">
        <f ca="1">IF(FLOTA!F68="","",FLOTA!F68)</f>
        <v>45343</v>
      </c>
      <c r="U68" s="21" t="str">
        <f ca="1">IF(FLOTA!G68="","",FLOTA!G68)</f>
        <v>VIGENTE</v>
      </c>
      <c r="V68" s="21">
        <f ca="1">IF(FLOTA!H68="","",FLOTA!H68)</f>
        <v>296</v>
      </c>
      <c r="W68" s="21" t="str">
        <f ca="1">IF(FLOTA!L68="","",FLOTA!L68)</f>
        <v>GREEN</v>
      </c>
      <c r="X68" s="25">
        <f t="shared" si="18"/>
        <v>12</v>
      </c>
      <c r="Y68" s="24">
        <f t="shared" si="19"/>
        <v>2024</v>
      </c>
      <c r="Z68" s="25" t="str">
        <f t="shared" si="20"/>
        <v/>
      </c>
    </row>
    <row r="69" spans="9:26">
      <c r="I69" s="24">
        <f t="shared" si="12"/>
        <v>0</v>
      </c>
      <c r="J69" s="24" t="str">
        <f t="shared" si="13"/>
        <v>NO</v>
      </c>
      <c r="K69" s="24" t="str">
        <f t="shared" si="14"/>
        <v>NO</v>
      </c>
      <c r="L69" s="24" t="str">
        <f t="shared" si="15"/>
        <v>NO</v>
      </c>
      <c r="M69" s="24" t="str">
        <f t="shared" si="16"/>
        <v>NO</v>
      </c>
      <c r="N69" s="18" t="str">
        <f t="shared" si="17"/>
        <v/>
      </c>
      <c r="O69" s="21">
        <f>IF(FLOTA!A69="","",FLOTA!A69)</f>
        <v>3566</v>
      </c>
      <c r="P69" s="21" t="str">
        <f>IF(FLOTA!B69="","",FLOTA!B69)</f>
        <v>6050MCT</v>
      </c>
      <c r="Q69" s="21" t="str">
        <f>IF(FLOTA!C69="","",FLOTA!C69)</f>
        <v>BUS/MICROBUS</v>
      </c>
      <c r="R69" s="21" t="str">
        <f>IF(FLOTA!D69="","",FLOTA!D69)</f>
        <v>ACTIVO</v>
      </c>
      <c r="S69" s="21">
        <f>IF(FLOTA!E69="","",FLOTA!E69)</f>
        <v>45639</v>
      </c>
      <c r="T69" s="21">
        <f ca="1">IF(FLOTA!F69="","",FLOTA!F69)</f>
        <v>45343</v>
      </c>
      <c r="U69" s="21" t="str">
        <f ca="1">IF(FLOTA!G69="","",FLOTA!G69)</f>
        <v>VIGENTE</v>
      </c>
      <c r="V69" s="21">
        <f ca="1">IF(FLOTA!H69="","",FLOTA!H69)</f>
        <v>296</v>
      </c>
      <c r="W69" s="21" t="str">
        <f ca="1">IF(FLOTA!L69="","",FLOTA!L69)</f>
        <v>GREEN</v>
      </c>
      <c r="X69" s="25">
        <f t="shared" si="18"/>
        <v>12</v>
      </c>
      <c r="Y69" s="24">
        <f t="shared" si="19"/>
        <v>2024</v>
      </c>
      <c r="Z69" s="25" t="str">
        <f t="shared" si="20"/>
        <v/>
      </c>
    </row>
    <row r="70" spans="9:26">
      <c r="I70" s="24">
        <f t="shared" si="12"/>
        <v>0</v>
      </c>
      <c r="J70" s="24" t="str">
        <f t="shared" si="13"/>
        <v>NO</v>
      </c>
      <c r="K70" s="24" t="str">
        <f t="shared" si="14"/>
        <v>NO</v>
      </c>
      <c r="L70" s="24" t="str">
        <f t="shared" si="15"/>
        <v>NO</v>
      </c>
      <c r="M70" s="24" t="str">
        <f t="shared" si="16"/>
        <v>NO</v>
      </c>
      <c r="N70" s="18" t="str">
        <f t="shared" si="17"/>
        <v/>
      </c>
      <c r="O70" s="21">
        <f>IF(FLOTA!A70="","",FLOTA!A70)</f>
        <v>3782</v>
      </c>
      <c r="P70" s="21" t="str">
        <f>IF(FLOTA!B70="","",FLOTA!B70)</f>
        <v>7491LVW</v>
      </c>
      <c r="Q70" s="21" t="str">
        <f>IF(FLOTA!C70="","",FLOTA!C70)</f>
        <v>BUS/MICROBUS</v>
      </c>
      <c r="R70" s="21" t="str">
        <f>IF(FLOTA!D70="","",FLOTA!D70)</f>
        <v>ACTIVO</v>
      </c>
      <c r="S70" s="21">
        <f>IF(FLOTA!E70="","",FLOTA!E70)</f>
        <v>45669</v>
      </c>
      <c r="T70" s="21">
        <f ca="1">IF(FLOTA!F70="","",FLOTA!F70)</f>
        <v>45343</v>
      </c>
      <c r="U70" s="21" t="str">
        <f ca="1">IF(FLOTA!G70="","",FLOTA!G70)</f>
        <v>VIGENTE</v>
      </c>
      <c r="V70" s="21">
        <f ca="1">IF(FLOTA!H70="","",FLOTA!H70)</f>
        <v>326</v>
      </c>
      <c r="W70" s="21" t="str">
        <f ca="1">IF(FLOTA!L70="","",FLOTA!L70)</f>
        <v>GREEN</v>
      </c>
      <c r="X70" s="25" t="str">
        <f t="shared" si="18"/>
        <v/>
      </c>
      <c r="Y70" s="24">
        <f t="shared" si="19"/>
        <v>2025</v>
      </c>
      <c r="Z70" s="25" t="str">
        <f t="shared" si="20"/>
        <v/>
      </c>
    </row>
    <row r="71" spans="9:26">
      <c r="I71" s="24">
        <f t="shared" si="12"/>
        <v>0</v>
      </c>
      <c r="J71" s="24" t="str">
        <f t="shared" si="13"/>
        <v>NO</v>
      </c>
      <c r="K71" s="24" t="str">
        <f t="shared" si="14"/>
        <v>NO</v>
      </c>
      <c r="L71" s="24" t="str">
        <f t="shared" si="15"/>
        <v>NO</v>
      </c>
      <c r="M71" s="24" t="str">
        <f t="shared" si="16"/>
        <v>NO</v>
      </c>
      <c r="N71" s="18" t="str">
        <f t="shared" si="17"/>
        <v/>
      </c>
      <c r="O71" s="21">
        <f>IF(FLOTA!A71="","",FLOTA!A71)</f>
        <v>3784</v>
      </c>
      <c r="P71" s="21" t="str">
        <f>IF(FLOTA!B71="","",FLOTA!B71)</f>
        <v>7492LVW</v>
      </c>
      <c r="Q71" s="21" t="str">
        <f>IF(FLOTA!C71="","",FLOTA!C71)</f>
        <v>BUS/MICROBUS</v>
      </c>
      <c r="R71" s="21" t="str">
        <f>IF(FLOTA!D71="","",FLOTA!D71)</f>
        <v>ACTIVO</v>
      </c>
      <c r="S71" s="21">
        <f>IF(FLOTA!E71="","",FLOTA!E71)</f>
        <v>45669</v>
      </c>
      <c r="T71" s="21">
        <f ca="1">IF(FLOTA!F71="","",FLOTA!F71)</f>
        <v>45343</v>
      </c>
      <c r="U71" s="21" t="str">
        <f ca="1">IF(FLOTA!G71="","",FLOTA!G71)</f>
        <v>VIGENTE</v>
      </c>
      <c r="V71" s="21">
        <f ca="1">IF(FLOTA!H71="","",FLOTA!H71)</f>
        <v>326</v>
      </c>
      <c r="W71" s="21" t="str">
        <f ca="1">IF(FLOTA!L71="","",FLOTA!L71)</f>
        <v>GREEN</v>
      </c>
      <c r="X71" s="25" t="str">
        <f t="shared" si="18"/>
        <v/>
      </c>
      <c r="Y71" s="24">
        <f t="shared" si="19"/>
        <v>2025</v>
      </c>
      <c r="Z71" s="25" t="str">
        <f t="shared" si="20"/>
        <v/>
      </c>
    </row>
    <row r="72" spans="9:26">
      <c r="I72" s="24">
        <f t="shared" si="12"/>
        <v>0</v>
      </c>
      <c r="J72" s="24" t="str">
        <f t="shared" si="13"/>
        <v>NO</v>
      </c>
      <c r="K72" s="24" t="str">
        <f t="shared" si="14"/>
        <v>NO</v>
      </c>
      <c r="L72" s="24" t="str">
        <f t="shared" si="15"/>
        <v>NO</v>
      </c>
      <c r="M72" s="24" t="str">
        <f t="shared" si="16"/>
        <v>NO</v>
      </c>
      <c r="N72" s="18" t="str">
        <f t="shared" si="17"/>
        <v/>
      </c>
      <c r="O72" s="21">
        <f>IF(FLOTA!A72="","",FLOTA!A72)</f>
        <v>3850</v>
      </c>
      <c r="P72" s="21" t="str">
        <f>IF(FLOTA!B72="","",FLOTA!B72)</f>
        <v>5957MDF</v>
      </c>
      <c r="Q72" s="21" t="str">
        <f>IF(FLOTA!C72="","",FLOTA!C72)</f>
        <v>BUS/MICROBUS</v>
      </c>
      <c r="R72" s="21" t="str">
        <f>IF(FLOTA!D72="","",FLOTA!D72)</f>
        <v>ACTIVO</v>
      </c>
      <c r="S72" s="21">
        <f>IF(FLOTA!E72="","",FLOTA!E72)</f>
        <v>45660</v>
      </c>
      <c r="T72" s="21">
        <f ca="1">IF(FLOTA!F72="","",FLOTA!F72)</f>
        <v>45343</v>
      </c>
      <c r="U72" s="21" t="str">
        <f ca="1">IF(FLOTA!G72="","",FLOTA!G72)</f>
        <v>VIGENTE</v>
      </c>
      <c r="V72" s="21">
        <f ca="1">IF(FLOTA!H72="","",FLOTA!H72)</f>
        <v>317</v>
      </c>
      <c r="W72" s="21" t="str">
        <f ca="1">IF(FLOTA!L72="","",FLOTA!L72)</f>
        <v>GREEN</v>
      </c>
      <c r="X72" s="25" t="str">
        <f t="shared" si="18"/>
        <v/>
      </c>
      <c r="Y72" s="24">
        <f t="shared" si="19"/>
        <v>2025</v>
      </c>
      <c r="Z72" s="25" t="str">
        <f t="shared" si="20"/>
        <v/>
      </c>
    </row>
    <row r="73" spans="9:26">
      <c r="I73" s="24">
        <f t="shared" si="12"/>
        <v>0</v>
      </c>
      <c r="J73" s="24" t="str">
        <f t="shared" si="13"/>
        <v>NO</v>
      </c>
      <c r="K73" s="24" t="str">
        <f t="shared" si="14"/>
        <v>NO</v>
      </c>
      <c r="L73" s="24" t="str">
        <f t="shared" si="15"/>
        <v>NO</v>
      </c>
      <c r="M73" s="24" t="str">
        <f t="shared" si="16"/>
        <v>NO</v>
      </c>
      <c r="N73" s="18" t="str">
        <f t="shared" si="17"/>
        <v/>
      </c>
      <c r="O73" s="21">
        <f>IF(FLOTA!A73="","",FLOTA!A73)</f>
        <v>3860</v>
      </c>
      <c r="P73" s="21" t="str">
        <f>IF(FLOTA!B73="","",FLOTA!B73)</f>
        <v>8312MDH</v>
      </c>
      <c r="Q73" s="21" t="str">
        <f>IF(FLOTA!C73="","",FLOTA!C73)</f>
        <v>BUS/MICROBUS</v>
      </c>
      <c r="R73" s="21" t="str">
        <f>IF(FLOTA!D73="","",FLOTA!D73)</f>
        <v>ACTIVO</v>
      </c>
      <c r="S73" s="21">
        <f>IF(FLOTA!E73="","",FLOTA!E73)</f>
        <v>45669</v>
      </c>
      <c r="T73" s="21">
        <f ca="1">IF(FLOTA!F73="","",FLOTA!F73)</f>
        <v>45343</v>
      </c>
      <c r="U73" s="21" t="str">
        <f ca="1">IF(FLOTA!G73="","",FLOTA!G73)</f>
        <v>VIGENTE</v>
      </c>
      <c r="V73" s="21">
        <f ca="1">IF(FLOTA!H73="","",FLOTA!H73)</f>
        <v>326</v>
      </c>
      <c r="W73" s="21" t="str">
        <f ca="1">IF(FLOTA!L73="","",FLOTA!L73)</f>
        <v>GREEN</v>
      </c>
      <c r="X73" s="25" t="str">
        <f t="shared" si="18"/>
        <v/>
      </c>
      <c r="Y73" s="24">
        <f t="shared" si="19"/>
        <v>2025</v>
      </c>
      <c r="Z73" s="25" t="str">
        <f t="shared" si="20"/>
        <v/>
      </c>
    </row>
    <row r="74" spans="9:26">
      <c r="I74" s="24">
        <f t="shared" si="12"/>
        <v>0</v>
      </c>
      <c r="J74" s="24" t="str">
        <f t="shared" si="13"/>
        <v>NO</v>
      </c>
      <c r="K74" s="24" t="str">
        <f t="shared" si="14"/>
        <v>NO</v>
      </c>
      <c r="L74" s="24" t="str">
        <f t="shared" si="15"/>
        <v>NO</v>
      </c>
      <c r="M74" s="24" t="str">
        <f t="shared" si="16"/>
        <v>NO</v>
      </c>
      <c r="N74" s="18" t="str">
        <f t="shared" si="17"/>
        <v/>
      </c>
      <c r="O74" s="21">
        <f>IF(FLOTA!A74="","",FLOTA!A74)</f>
        <v>3862</v>
      </c>
      <c r="P74" s="21" t="str">
        <f>IF(FLOTA!B74="","",FLOTA!B74)</f>
        <v>7287MDK</v>
      </c>
      <c r="Q74" s="21" t="str">
        <f>IF(FLOTA!C74="","",FLOTA!C74)</f>
        <v>BUS/MICROBUS</v>
      </c>
      <c r="R74" s="21" t="str">
        <f>IF(FLOTA!D74="","",FLOTA!D74)</f>
        <v>ACTIVO</v>
      </c>
      <c r="S74" s="21">
        <f>IF(FLOTA!E74="","",FLOTA!E74)</f>
        <v>45676</v>
      </c>
      <c r="T74" s="21">
        <f ca="1">IF(FLOTA!F74="","",FLOTA!F74)</f>
        <v>45343</v>
      </c>
      <c r="U74" s="21" t="str">
        <f ca="1">IF(FLOTA!G74="","",FLOTA!G74)</f>
        <v>VIGENTE</v>
      </c>
      <c r="V74" s="21">
        <f ca="1">IF(FLOTA!H74="","",FLOTA!H74)</f>
        <v>333</v>
      </c>
      <c r="W74" s="21" t="str">
        <f ca="1">IF(FLOTA!L74="","",FLOTA!L74)</f>
        <v>GREEN</v>
      </c>
      <c r="X74" s="25" t="str">
        <f t="shared" si="18"/>
        <v/>
      </c>
      <c r="Y74" s="24">
        <f t="shared" si="19"/>
        <v>2025</v>
      </c>
      <c r="Z74" s="25" t="str">
        <f t="shared" si="20"/>
        <v/>
      </c>
    </row>
    <row r="75" spans="9:26">
      <c r="I75" s="24">
        <f t="shared" si="12"/>
        <v>0</v>
      </c>
      <c r="J75" s="24" t="str">
        <f t="shared" si="13"/>
        <v>NO</v>
      </c>
      <c r="K75" s="24" t="str">
        <f t="shared" si="14"/>
        <v>NO</v>
      </c>
      <c r="L75" s="24" t="str">
        <f t="shared" si="15"/>
        <v>NO</v>
      </c>
      <c r="M75" s="24" t="str">
        <f t="shared" si="16"/>
        <v>NO</v>
      </c>
      <c r="N75" s="18" t="str">
        <f t="shared" si="17"/>
        <v/>
      </c>
      <c r="O75" s="21">
        <f>IF(FLOTA!A75="","",FLOTA!A75)</f>
        <v>5372</v>
      </c>
      <c r="P75" s="21" t="str">
        <f>IF(FLOTA!B75="","",FLOTA!B75)</f>
        <v>5992CLV</v>
      </c>
      <c r="Q75" s="21" t="str">
        <f>IF(FLOTA!C75="","",FLOTA!C75)</f>
        <v>COCHE/FURGO</v>
      </c>
      <c r="R75" s="21" t="str">
        <f>IF(FLOTA!D75="","",FLOTA!D75)</f>
        <v>BAJA</v>
      </c>
      <c r="S75" s="21" t="str">
        <f>IF(FLOTA!E75="","",FLOTA!E75)</f>
        <v/>
      </c>
      <c r="T75" s="21">
        <f ca="1">IF(FLOTA!F75="","",FLOTA!F75)</f>
        <v>45343</v>
      </c>
      <c r="U75" s="21" t="str">
        <f>IF(FLOTA!G75="","",FLOTA!G75)</f>
        <v>BAJA</v>
      </c>
      <c r="V75" s="21" t="str">
        <f>IF(FLOTA!H75="","",FLOTA!H75)</f>
        <v>BAJA</v>
      </c>
      <c r="W75" s="21" t="str">
        <f>IF(FLOTA!L75="","",FLOTA!L75)</f>
        <v>BLACK</v>
      </c>
      <c r="X75" s="25" t="str">
        <f t="shared" si="18"/>
        <v/>
      </c>
      <c r="Y75" s="24" t="str">
        <f t="shared" si="19"/>
        <v/>
      </c>
      <c r="Z75" s="25" t="str">
        <f t="shared" si="20"/>
        <v/>
      </c>
    </row>
    <row r="76" spans="9:26">
      <c r="I76" s="24">
        <f t="shared" si="12"/>
        <v>0</v>
      </c>
      <c r="J76" s="24" t="str">
        <f t="shared" si="13"/>
        <v>NO</v>
      </c>
      <c r="K76" s="24" t="str">
        <f t="shared" si="14"/>
        <v>NO</v>
      </c>
      <c r="L76" s="24" t="str">
        <f t="shared" si="15"/>
        <v>NO</v>
      </c>
      <c r="M76" s="24" t="str">
        <f t="shared" si="16"/>
        <v>NO</v>
      </c>
      <c r="N76" s="18" t="str">
        <f t="shared" si="17"/>
        <v/>
      </c>
      <c r="O76" s="21">
        <f>IF(FLOTA!A76="","",FLOTA!A76)</f>
        <v>7079</v>
      </c>
      <c r="P76" s="21" t="str">
        <f>IF(FLOTA!B76="","",FLOTA!B76)</f>
        <v>IB5417CJ</v>
      </c>
      <c r="Q76" s="21" t="str">
        <f>IF(FLOTA!C76="","",FLOTA!C76)</f>
        <v>BUS/MICROBUS</v>
      </c>
      <c r="R76" s="21" t="str">
        <f>IF(FLOTA!D76="","",FLOTA!D76)</f>
        <v>BAJA</v>
      </c>
      <c r="S76" s="21" t="str">
        <f>IF(FLOTA!E76="","",FLOTA!E76)</f>
        <v/>
      </c>
      <c r="T76" s="21">
        <f ca="1">IF(FLOTA!F76="","",FLOTA!F76)</f>
        <v>45343</v>
      </c>
      <c r="U76" s="21" t="str">
        <f>IF(FLOTA!G76="","",FLOTA!G76)</f>
        <v>BAJA</v>
      </c>
      <c r="V76" s="21" t="str">
        <f>IF(FLOTA!H76="","",FLOTA!H76)</f>
        <v>BAJA</v>
      </c>
      <c r="W76" s="21" t="str">
        <f>IF(FLOTA!L76="","",FLOTA!L76)</f>
        <v>BLACK</v>
      </c>
      <c r="X76" s="25" t="str">
        <f t="shared" si="18"/>
        <v/>
      </c>
      <c r="Y76" s="24" t="str">
        <f t="shared" si="19"/>
        <v/>
      </c>
      <c r="Z76" s="25" t="str">
        <f t="shared" si="20"/>
        <v/>
      </c>
    </row>
    <row r="77" spans="9:26">
      <c r="I77" s="24">
        <f t="shared" si="12"/>
        <v>0</v>
      </c>
      <c r="J77" s="24" t="str">
        <f t="shared" si="13"/>
        <v>NO</v>
      </c>
      <c r="K77" s="24" t="str">
        <f t="shared" si="14"/>
        <v>NO</v>
      </c>
      <c r="L77" s="24" t="str">
        <f t="shared" si="15"/>
        <v>NO</v>
      </c>
      <c r="M77" s="24" t="str">
        <f t="shared" si="16"/>
        <v>NO</v>
      </c>
      <c r="N77" s="18" t="str">
        <f t="shared" si="17"/>
        <v/>
      </c>
      <c r="O77" s="21" t="str">
        <f>IF(FLOTA!A77="","",FLOTA!A77)</f>
        <v>Keeway</v>
      </c>
      <c r="P77" s="21" t="str">
        <f>IF(FLOTA!B77="","",FLOTA!B77)</f>
        <v>7012JMK</v>
      </c>
      <c r="Q77" s="21" t="str">
        <f>IF(FLOTA!C77="","",FLOTA!C77)</f>
        <v>MOTO</v>
      </c>
      <c r="R77" s="21" t="str">
        <f>IF(FLOTA!D77="","",FLOTA!D77)</f>
        <v>ACTIVO</v>
      </c>
      <c r="S77" s="21">
        <f>IF(FLOTA!E77="","",FLOTA!E77)</f>
        <v>45466</v>
      </c>
      <c r="T77" s="21">
        <f ca="1">IF(FLOTA!F77="","",FLOTA!F77)</f>
        <v>45343</v>
      </c>
      <c r="U77" s="21" t="str">
        <f ca="1">IF(FLOTA!G77="","",FLOTA!G77)</f>
        <v>VIGENTE</v>
      </c>
      <c r="V77" s="21">
        <f ca="1">IF(FLOTA!H77="","",FLOTA!H77)</f>
        <v>123</v>
      </c>
      <c r="W77" s="21" t="str">
        <f ca="1">IF(FLOTA!L77="","",FLOTA!L77)</f>
        <v>GREEN</v>
      </c>
      <c r="X77" s="25">
        <f t="shared" si="18"/>
        <v>6</v>
      </c>
      <c r="Y77" s="24">
        <f t="shared" si="19"/>
        <v>2024</v>
      </c>
      <c r="Z77" s="25" t="str">
        <f t="shared" si="20"/>
        <v/>
      </c>
    </row>
    <row r="78" spans="9:26">
      <c r="I78" s="24">
        <f t="shared" si="12"/>
        <v>0</v>
      </c>
      <c r="J78" s="24" t="str">
        <f t="shared" si="13"/>
        <v>NO</v>
      </c>
      <c r="K78" s="24" t="str">
        <f t="shared" si="14"/>
        <v>NO</v>
      </c>
      <c r="L78" s="24" t="str">
        <f t="shared" si="15"/>
        <v>NO</v>
      </c>
      <c r="M78" s="24" t="str">
        <f t="shared" si="16"/>
        <v>NO</v>
      </c>
      <c r="N78" s="18" t="str">
        <f t="shared" si="17"/>
        <v/>
      </c>
      <c r="O78" s="21" t="str">
        <f>IF(FLOTA!A78="","",FLOTA!A78)</f>
        <v>SUBARU</v>
      </c>
      <c r="P78" s="21" t="str">
        <f>IF(FLOTA!B78="","",FLOTA!B78)</f>
        <v>6921LPV</v>
      </c>
      <c r="Q78" s="21" t="str">
        <f>IF(FLOTA!C78="","",FLOTA!C78)</f>
        <v>COCHE/FURGO</v>
      </c>
      <c r="R78" s="21" t="str">
        <f>IF(FLOTA!D78="","",FLOTA!D78)</f>
        <v>ACTIVO</v>
      </c>
      <c r="S78" s="21">
        <f>IF(FLOTA!E78="","",FLOTA!E78)</f>
        <v>45808</v>
      </c>
      <c r="T78" s="21">
        <f ca="1">IF(FLOTA!F78="","",FLOTA!F78)</f>
        <v>45343</v>
      </c>
      <c r="U78" s="21" t="str">
        <f ca="1">IF(FLOTA!G78="","",FLOTA!G78)</f>
        <v>VIGENTE</v>
      </c>
      <c r="V78" s="21">
        <f ca="1">IF(FLOTA!H78="","",FLOTA!H78)</f>
        <v>465</v>
      </c>
      <c r="W78" s="21" t="str">
        <f ca="1">IF(FLOTA!L78="","",FLOTA!L78)</f>
        <v>GREEN</v>
      </c>
      <c r="X78" s="25" t="str">
        <f t="shared" si="18"/>
        <v/>
      </c>
      <c r="Y78" s="24">
        <f t="shared" si="19"/>
        <v>2025</v>
      </c>
      <c r="Z78" s="25" t="str">
        <f t="shared" si="20"/>
        <v/>
      </c>
    </row>
    <row r="79" spans="9:26">
      <c r="I79" s="24">
        <f t="shared" si="12"/>
        <v>0</v>
      </c>
      <c r="J79" s="24" t="str">
        <f t="shared" si="13"/>
        <v>NO</v>
      </c>
      <c r="K79" s="24" t="str">
        <f t="shared" si="14"/>
        <v>NO</v>
      </c>
      <c r="L79" s="24" t="str">
        <f t="shared" si="15"/>
        <v>NO</v>
      </c>
      <c r="M79" s="24" t="str">
        <f t="shared" si="16"/>
        <v>NO</v>
      </c>
      <c r="N79" s="18" t="str">
        <f t="shared" si="17"/>
        <v/>
      </c>
      <c r="O79" s="21" t="str">
        <f>IF(FLOTA!A79="","",FLOTA!A79)</f>
        <v>BMW</v>
      </c>
      <c r="P79" s="21" t="str">
        <f>IF(FLOTA!B79="","",FLOTA!B79)</f>
        <v>4123JKT</v>
      </c>
      <c r="Q79" s="21" t="str">
        <f>IF(FLOTA!C79="","",FLOTA!C79)</f>
        <v>COCHE/FURGO</v>
      </c>
      <c r="R79" s="21" t="str">
        <f>IF(FLOTA!D79="","",FLOTA!D79)</f>
        <v>ACTIVO</v>
      </c>
      <c r="S79" s="21">
        <f>IF(FLOTA!E79="","",FLOTA!E79)</f>
        <v>46012</v>
      </c>
      <c r="T79" s="21">
        <f ca="1">IF(FLOTA!F79="","",FLOTA!F79)</f>
        <v>45343</v>
      </c>
      <c r="U79" s="21" t="str">
        <f ca="1">IF(FLOTA!G79="","",FLOTA!G79)</f>
        <v>VIGENTE</v>
      </c>
      <c r="V79" s="21">
        <f ca="1">IF(FLOTA!H79="","",FLOTA!H79)</f>
        <v>669</v>
      </c>
      <c r="W79" s="21" t="str">
        <f ca="1">IF(FLOTA!L79="","",FLOTA!L79)</f>
        <v>GREEN</v>
      </c>
      <c r="X79" s="25" t="str">
        <f t="shared" si="18"/>
        <v/>
      </c>
      <c r="Y79" s="24">
        <f t="shared" si="19"/>
        <v>2025</v>
      </c>
      <c r="Z79" s="25" t="str">
        <f t="shared" si="20"/>
        <v/>
      </c>
    </row>
    <row r="80" spans="9:26">
      <c r="I80" s="24">
        <f t="shared" si="12"/>
        <v>0</v>
      </c>
      <c r="J80" s="24" t="str">
        <f t="shared" si="13"/>
        <v>NO</v>
      </c>
      <c r="K80" s="24" t="str">
        <f t="shared" si="14"/>
        <v>NO</v>
      </c>
      <c r="L80" s="24" t="str">
        <f t="shared" si="15"/>
        <v>NO</v>
      </c>
      <c r="M80" s="24" t="str">
        <f t="shared" si="16"/>
        <v>NO</v>
      </c>
      <c r="N80" s="18" t="str">
        <f t="shared" si="17"/>
        <v/>
      </c>
      <c r="O80" s="21" t="str">
        <f>IF(FLOTA!A80="","",FLOTA!A80)</f>
        <v>FOCUS</v>
      </c>
      <c r="P80" s="21" t="str">
        <f>IF(FLOTA!B80="","",FLOTA!B80)</f>
        <v>0012FCT</v>
      </c>
      <c r="Q80" s="21" t="str">
        <f>IF(FLOTA!C80="","",FLOTA!C80)</f>
        <v>COCHE/FURGO</v>
      </c>
      <c r="R80" s="21" t="str">
        <f>IF(FLOTA!D80="","",FLOTA!D80)</f>
        <v>ACTIVO</v>
      </c>
      <c r="S80" s="21">
        <f>IF(FLOTA!E80="","",FLOTA!E80)</f>
        <v>45485</v>
      </c>
      <c r="T80" s="21">
        <f ca="1">IF(FLOTA!F80="","",FLOTA!F80)</f>
        <v>45343</v>
      </c>
      <c r="U80" s="21" t="str">
        <f ca="1">IF(FLOTA!G80="","",FLOTA!G80)</f>
        <v>VIGENTE</v>
      </c>
      <c r="V80" s="21">
        <f ca="1">IF(FLOTA!H80="","",FLOTA!H80)</f>
        <v>142</v>
      </c>
      <c r="W80" s="21" t="str">
        <f ca="1">IF(FLOTA!L80="","",FLOTA!L80)</f>
        <v>GREEN</v>
      </c>
      <c r="X80" s="25">
        <f t="shared" si="18"/>
        <v>7</v>
      </c>
      <c r="Y80" s="24">
        <f t="shared" si="19"/>
        <v>2024</v>
      </c>
      <c r="Z80" s="25" t="str">
        <f t="shared" si="20"/>
        <v/>
      </c>
    </row>
    <row r="81" spans="9:26">
      <c r="I81" s="24">
        <f t="shared" si="12"/>
        <v>0</v>
      </c>
      <c r="J81" s="24" t="str">
        <f t="shared" si="13"/>
        <v>NO</v>
      </c>
      <c r="K81" s="24" t="str">
        <f t="shared" si="14"/>
        <v>NO</v>
      </c>
      <c r="L81" s="24" t="str">
        <f t="shared" si="15"/>
        <v>NO</v>
      </c>
      <c r="M81" s="24" t="str">
        <f t="shared" si="16"/>
        <v>NO</v>
      </c>
      <c r="N81" s="18" t="str">
        <f t="shared" si="17"/>
        <v/>
      </c>
      <c r="O81" s="21" t="str">
        <f>IF(FLOTA!A81="","",FLOTA!A81)</f>
        <v>LEON (MARIA)</v>
      </c>
      <c r="P81" s="21" t="str">
        <f>IF(FLOTA!B81="","",FLOTA!B81)</f>
        <v>7537JHK</v>
      </c>
      <c r="Q81" s="21" t="str">
        <f>IF(FLOTA!C81="","",FLOTA!C81)</f>
        <v>COCHE/FURGO</v>
      </c>
      <c r="R81" s="21" t="str">
        <f>IF(FLOTA!D81="","",FLOTA!D81)</f>
        <v>ACTIVO</v>
      </c>
      <c r="S81" s="21">
        <f>IF(FLOTA!E81="","",FLOTA!E81)</f>
        <v>45510</v>
      </c>
      <c r="T81" s="21">
        <f ca="1">IF(FLOTA!F81="","",FLOTA!F81)</f>
        <v>45343</v>
      </c>
      <c r="U81" s="21" t="str">
        <f ca="1">IF(FLOTA!G81="","",FLOTA!G81)</f>
        <v>VIGENTE</v>
      </c>
      <c r="V81" s="21">
        <f ca="1">IF(FLOTA!H81="","",FLOTA!H81)</f>
        <v>167</v>
      </c>
      <c r="W81" s="21" t="str">
        <f ca="1">IF(FLOTA!L81="","",FLOTA!L81)</f>
        <v>GREEN</v>
      </c>
      <c r="X81" s="25">
        <f t="shared" si="18"/>
        <v>8</v>
      </c>
      <c r="Y81" s="24">
        <f t="shared" si="19"/>
        <v>2024</v>
      </c>
      <c r="Z81" s="25" t="str">
        <f t="shared" si="20"/>
        <v/>
      </c>
    </row>
    <row r="82" spans="9:26">
      <c r="I82" s="24">
        <f t="shared" si="12"/>
        <v>0</v>
      </c>
      <c r="J82" s="24" t="str">
        <f t="shared" si="13"/>
        <v>NO</v>
      </c>
      <c r="K82" s="24" t="str">
        <f t="shared" si="14"/>
        <v>NO</v>
      </c>
      <c r="L82" s="24" t="str">
        <f t="shared" si="15"/>
        <v>NO</v>
      </c>
      <c r="M82" s="24" t="str">
        <f t="shared" si="16"/>
        <v>NO</v>
      </c>
      <c r="N82" s="18" t="str">
        <f t="shared" si="17"/>
        <v/>
      </c>
      <c r="O82" s="21" t="str">
        <f>IF(FLOTA!A82="","",FLOTA!A82)</f>
        <v>LEON (ALVARO)</v>
      </c>
      <c r="P82" s="21" t="str">
        <f>IF(FLOTA!B82="","",FLOTA!B82)</f>
        <v>5333DWY</v>
      </c>
      <c r="Q82" s="21" t="str">
        <f>IF(FLOTA!C82="","",FLOTA!C82)</f>
        <v>COCHE/FURGO</v>
      </c>
      <c r="R82" s="21" t="str">
        <f>IF(FLOTA!D82="","",FLOTA!D82)</f>
        <v>ACTIVO</v>
      </c>
      <c r="S82" s="21">
        <f>IF(FLOTA!E82="","",FLOTA!E82)</f>
        <v>45482</v>
      </c>
      <c r="T82" s="21">
        <f ca="1">IF(FLOTA!F82="","",FLOTA!F82)</f>
        <v>45343</v>
      </c>
      <c r="U82" s="21" t="str">
        <f ca="1">IF(FLOTA!G82="","",FLOTA!G82)</f>
        <v>VIGENTE</v>
      </c>
      <c r="V82" s="21">
        <f ca="1">IF(FLOTA!H82="","",FLOTA!H82)</f>
        <v>139</v>
      </c>
      <c r="W82" s="21" t="str">
        <f ca="1">IF(FLOTA!L82="","",FLOTA!L82)</f>
        <v>GREEN</v>
      </c>
      <c r="X82" s="25">
        <f t="shared" si="18"/>
        <v>7</v>
      </c>
      <c r="Y82" s="24">
        <f t="shared" si="19"/>
        <v>2024</v>
      </c>
      <c r="Z82" s="25" t="str">
        <f t="shared" si="20"/>
        <v/>
      </c>
    </row>
    <row r="83" spans="9:26">
      <c r="I83" s="24">
        <f t="shared" si="12"/>
        <v>0</v>
      </c>
      <c r="J83" s="24" t="str">
        <f t="shared" si="13"/>
        <v>NO</v>
      </c>
      <c r="K83" s="24" t="str">
        <f t="shared" si="14"/>
        <v>NO</v>
      </c>
      <c r="L83" s="24" t="str">
        <f t="shared" si="15"/>
        <v>NO</v>
      </c>
      <c r="M83" s="24" t="str">
        <f t="shared" si="16"/>
        <v>NO</v>
      </c>
      <c r="N83" s="18" t="str">
        <f t="shared" si="17"/>
        <v/>
      </c>
      <c r="O83" s="21" t="str">
        <f>IF(FLOTA!A83="","",FLOTA!A83)</f>
        <v/>
      </c>
      <c r="P83" s="21" t="str">
        <f>IF(FLOTA!B83="","",FLOTA!B83)</f>
        <v/>
      </c>
      <c r="Q83" s="21" t="str">
        <f>IF(FLOTA!C83="","",FLOTA!C83)</f>
        <v/>
      </c>
      <c r="R83" s="21" t="str">
        <f>IF(FLOTA!D83="","",FLOTA!D83)</f>
        <v/>
      </c>
      <c r="S83" s="21" t="str">
        <f>IF(FLOTA!E83="","",FLOTA!E83)</f>
        <v/>
      </c>
      <c r="T83" s="21" t="str">
        <f>IF(FLOTA!F83="","",FLOTA!F83)</f>
        <v/>
      </c>
      <c r="U83" s="21" t="str">
        <f>IF(FLOTA!G83="","",FLOTA!G83)</f>
        <v/>
      </c>
      <c r="V83" s="21" t="str">
        <f>IF(FLOTA!H83="","",FLOTA!H83)</f>
        <v/>
      </c>
      <c r="W83" s="21" t="str">
        <f>IF(FLOTA!L83="","",FLOTA!L83)</f>
        <v/>
      </c>
      <c r="X83" s="25" t="str">
        <f t="shared" si="18"/>
        <v/>
      </c>
      <c r="Y83" s="24" t="str">
        <f t="shared" si="19"/>
        <v/>
      </c>
      <c r="Z83" s="25" t="str">
        <f t="shared" si="20"/>
        <v/>
      </c>
    </row>
    <row r="84" spans="9:26">
      <c r="I84" s="24">
        <f t="shared" si="12"/>
        <v>0</v>
      </c>
      <c r="J84" s="24" t="str">
        <f t="shared" si="13"/>
        <v>NO</v>
      </c>
      <c r="K84" s="24" t="str">
        <f t="shared" si="14"/>
        <v>NO</v>
      </c>
      <c r="L84" s="24" t="str">
        <f t="shared" si="15"/>
        <v>NO</v>
      </c>
      <c r="M84" s="24" t="str">
        <f t="shared" si="16"/>
        <v>NO</v>
      </c>
      <c r="N84" s="18" t="str">
        <f t="shared" si="17"/>
        <v/>
      </c>
      <c r="O84" s="21" t="str">
        <f>IF(FLOTA!A84="","",FLOTA!A84)</f>
        <v/>
      </c>
      <c r="P84" s="21" t="str">
        <f>IF(FLOTA!B84="","",FLOTA!B84)</f>
        <v/>
      </c>
      <c r="Q84" s="21" t="str">
        <f>IF(FLOTA!C84="","",FLOTA!C84)</f>
        <v/>
      </c>
      <c r="R84" s="21" t="str">
        <f>IF(FLOTA!D84="","",FLOTA!D84)</f>
        <v/>
      </c>
      <c r="S84" s="21" t="str">
        <f>IF(FLOTA!E84="","",FLOTA!E84)</f>
        <v/>
      </c>
      <c r="T84" s="21" t="str">
        <f>IF(FLOTA!F84="","",FLOTA!F84)</f>
        <v/>
      </c>
      <c r="U84" s="21" t="str">
        <f>IF(FLOTA!G84="","",FLOTA!G84)</f>
        <v/>
      </c>
      <c r="V84" s="21" t="str">
        <f>IF(FLOTA!H84="","",FLOTA!H84)</f>
        <v/>
      </c>
      <c r="W84" s="21" t="str">
        <f>IF(FLOTA!L84="","",FLOTA!L84)</f>
        <v/>
      </c>
      <c r="X84" s="25" t="str">
        <f t="shared" si="18"/>
        <v/>
      </c>
      <c r="Y84" s="24" t="str">
        <f t="shared" si="19"/>
        <v/>
      </c>
      <c r="Z84" s="25" t="str">
        <f t="shared" si="20"/>
        <v/>
      </c>
    </row>
    <row r="85" spans="9:26">
      <c r="I85" s="24">
        <f t="shared" si="12"/>
        <v>0</v>
      </c>
      <c r="J85" s="24" t="str">
        <f t="shared" si="13"/>
        <v>NO</v>
      </c>
      <c r="K85" s="24" t="str">
        <f t="shared" si="14"/>
        <v>NO</v>
      </c>
      <c r="L85" s="24" t="str">
        <f t="shared" si="15"/>
        <v>NO</v>
      </c>
      <c r="M85" s="24" t="str">
        <f t="shared" si="16"/>
        <v>NO</v>
      </c>
      <c r="N85" s="18" t="str">
        <f t="shared" si="17"/>
        <v/>
      </c>
      <c r="O85" s="21" t="str">
        <f>IF(FLOTA!A85="","",FLOTA!A85)</f>
        <v/>
      </c>
      <c r="P85" s="21" t="str">
        <f>IF(FLOTA!B85="","",FLOTA!B85)</f>
        <v/>
      </c>
      <c r="Q85" s="21" t="str">
        <f>IF(FLOTA!C85="","",FLOTA!C85)</f>
        <v/>
      </c>
      <c r="R85" s="21" t="str">
        <f>IF(FLOTA!D85="","",FLOTA!D85)</f>
        <v/>
      </c>
      <c r="S85" s="21" t="str">
        <f>IF(FLOTA!E85="","",FLOTA!E85)</f>
        <v/>
      </c>
      <c r="T85" s="21" t="str">
        <f>IF(FLOTA!F85="","",FLOTA!F85)</f>
        <v/>
      </c>
      <c r="U85" s="21" t="str">
        <f>IF(FLOTA!G85="","",FLOTA!G85)</f>
        <v/>
      </c>
      <c r="V85" s="21" t="str">
        <f>IF(FLOTA!H85="","",FLOTA!H85)</f>
        <v/>
      </c>
      <c r="W85" s="21" t="str">
        <f>IF(FLOTA!L85="","",FLOTA!L85)</f>
        <v/>
      </c>
      <c r="X85" s="25" t="str">
        <f t="shared" si="18"/>
        <v/>
      </c>
      <c r="Y85" s="24" t="str">
        <f t="shared" si="19"/>
        <v/>
      </c>
      <c r="Z85" s="25" t="str">
        <f t="shared" si="20"/>
        <v/>
      </c>
    </row>
    <row r="86" spans="9:26">
      <c r="I86" s="24">
        <f t="shared" si="12"/>
        <v>0</v>
      </c>
      <c r="J86" s="24" t="str">
        <f t="shared" si="13"/>
        <v>NO</v>
      </c>
      <c r="K86" s="24" t="str">
        <f t="shared" si="14"/>
        <v>NO</v>
      </c>
      <c r="L86" s="24" t="str">
        <f t="shared" si="15"/>
        <v>NO</v>
      </c>
      <c r="M86" s="24" t="str">
        <f t="shared" si="16"/>
        <v>NO</v>
      </c>
      <c r="N86" s="18" t="str">
        <f t="shared" si="17"/>
        <v/>
      </c>
      <c r="O86" s="21" t="str">
        <f>IF(FLOTA!A86="","",FLOTA!A86)</f>
        <v/>
      </c>
      <c r="P86" s="21" t="str">
        <f>IF(FLOTA!B86="","",FLOTA!B86)</f>
        <v/>
      </c>
      <c r="Q86" s="21" t="str">
        <f>IF(FLOTA!C86="","",FLOTA!C86)</f>
        <v/>
      </c>
      <c r="R86" s="21" t="str">
        <f>IF(FLOTA!D86="","",FLOTA!D86)</f>
        <v/>
      </c>
      <c r="S86" s="21" t="str">
        <f>IF(FLOTA!E86="","",FLOTA!E86)</f>
        <v/>
      </c>
      <c r="T86" s="21" t="str">
        <f>IF(FLOTA!F86="","",FLOTA!F86)</f>
        <v/>
      </c>
      <c r="U86" s="21" t="str">
        <f>IF(FLOTA!G86="","",FLOTA!G86)</f>
        <v/>
      </c>
      <c r="V86" s="21" t="str">
        <f>IF(FLOTA!H86="","",FLOTA!H86)</f>
        <v/>
      </c>
      <c r="W86" s="21" t="str">
        <f>IF(FLOTA!L86="","",FLOTA!L86)</f>
        <v/>
      </c>
      <c r="X86" s="25" t="str">
        <f t="shared" si="18"/>
        <v/>
      </c>
      <c r="Y86" s="24" t="str">
        <f t="shared" si="19"/>
        <v/>
      </c>
      <c r="Z86" s="25" t="str">
        <f t="shared" si="20"/>
        <v/>
      </c>
    </row>
    <row r="87" spans="9:26">
      <c r="I87" s="24">
        <f t="shared" si="12"/>
        <v>0</v>
      </c>
      <c r="J87" s="24" t="str">
        <f t="shared" si="13"/>
        <v>NO</v>
      </c>
      <c r="K87" s="24" t="str">
        <f t="shared" si="14"/>
        <v>NO</v>
      </c>
      <c r="L87" s="24" t="str">
        <f t="shared" si="15"/>
        <v>NO</v>
      </c>
      <c r="M87" s="24" t="str">
        <f t="shared" si="16"/>
        <v>NO</v>
      </c>
      <c r="N87" s="18" t="str">
        <f t="shared" si="17"/>
        <v/>
      </c>
      <c r="O87" s="21" t="str">
        <f>IF(FLOTA!A87="","",FLOTA!A87)</f>
        <v/>
      </c>
      <c r="P87" s="21" t="str">
        <f>IF(FLOTA!B87="","",FLOTA!B87)</f>
        <v/>
      </c>
      <c r="Q87" s="21" t="str">
        <f>IF(FLOTA!C87="","",FLOTA!C87)</f>
        <v/>
      </c>
      <c r="R87" s="21" t="str">
        <f>IF(FLOTA!D87="","",FLOTA!D87)</f>
        <v/>
      </c>
      <c r="S87" s="21" t="str">
        <f>IF(FLOTA!E87="","",FLOTA!E87)</f>
        <v/>
      </c>
      <c r="T87" s="21" t="str">
        <f>IF(FLOTA!F87="","",FLOTA!F87)</f>
        <v/>
      </c>
      <c r="U87" s="21" t="str">
        <f>IF(FLOTA!G87="","",FLOTA!G87)</f>
        <v/>
      </c>
      <c r="V87" s="21" t="str">
        <f>IF(FLOTA!H87="","",FLOTA!H87)</f>
        <v/>
      </c>
      <c r="W87" s="21" t="str">
        <f>IF(FLOTA!L87="","",FLOTA!L87)</f>
        <v/>
      </c>
      <c r="X87" s="25" t="str">
        <f t="shared" si="18"/>
        <v/>
      </c>
      <c r="Y87" s="24" t="str">
        <f t="shared" si="19"/>
        <v/>
      </c>
      <c r="Z87" s="25" t="str">
        <f t="shared" si="20"/>
        <v/>
      </c>
    </row>
    <row r="88" spans="9:26">
      <c r="I88" s="24">
        <f t="shared" si="12"/>
        <v>0</v>
      </c>
      <c r="J88" s="24" t="str">
        <f t="shared" si="13"/>
        <v>NO</v>
      </c>
      <c r="K88" s="24" t="str">
        <f t="shared" si="14"/>
        <v>NO</v>
      </c>
      <c r="L88" s="24" t="str">
        <f t="shared" si="15"/>
        <v>NO</v>
      </c>
      <c r="M88" s="24" t="str">
        <f t="shared" si="16"/>
        <v>NO</v>
      </c>
      <c r="N88" s="18" t="str">
        <f t="shared" si="17"/>
        <v/>
      </c>
      <c r="O88" s="21" t="str">
        <f>IF(FLOTA!A88="","",FLOTA!A88)</f>
        <v/>
      </c>
      <c r="P88" s="21" t="str">
        <f>IF(FLOTA!B88="","",FLOTA!B88)</f>
        <v/>
      </c>
      <c r="Q88" s="21" t="str">
        <f>IF(FLOTA!C88="","",FLOTA!C88)</f>
        <v/>
      </c>
      <c r="R88" s="21" t="str">
        <f>IF(FLOTA!D88="","",FLOTA!D88)</f>
        <v/>
      </c>
      <c r="S88" s="21" t="str">
        <f>IF(FLOTA!E88="","",FLOTA!E88)</f>
        <v/>
      </c>
      <c r="T88" s="21" t="str">
        <f>IF(FLOTA!F88="","",FLOTA!F88)</f>
        <v/>
      </c>
      <c r="U88" s="21" t="str">
        <f>IF(FLOTA!G88="","",FLOTA!G88)</f>
        <v/>
      </c>
      <c r="V88" s="21" t="str">
        <f>IF(FLOTA!H88="","",FLOTA!H88)</f>
        <v/>
      </c>
      <c r="W88" s="21" t="str">
        <f>IF(FLOTA!L88="","",FLOTA!L88)</f>
        <v/>
      </c>
      <c r="X88" s="25" t="str">
        <f t="shared" si="18"/>
        <v/>
      </c>
      <c r="Y88" s="24" t="str">
        <f t="shared" si="19"/>
        <v/>
      </c>
      <c r="Z88" s="25" t="str">
        <f t="shared" si="20"/>
        <v/>
      </c>
    </row>
    <row r="89" spans="9:26">
      <c r="I89" s="24">
        <f t="shared" si="12"/>
        <v>0</v>
      </c>
      <c r="J89" s="24" t="str">
        <f t="shared" si="13"/>
        <v>NO</v>
      </c>
      <c r="K89" s="24" t="str">
        <f t="shared" si="14"/>
        <v>NO</v>
      </c>
      <c r="L89" s="24" t="str">
        <f t="shared" si="15"/>
        <v>NO</v>
      </c>
      <c r="M89" s="24" t="str">
        <f t="shared" si="16"/>
        <v>NO</v>
      </c>
      <c r="N89" s="18" t="str">
        <f t="shared" si="17"/>
        <v/>
      </c>
      <c r="O89" s="21" t="str">
        <f>IF(FLOTA!A89="","",FLOTA!A89)</f>
        <v/>
      </c>
      <c r="P89" s="21" t="str">
        <f>IF(FLOTA!B89="","",FLOTA!B89)</f>
        <v/>
      </c>
      <c r="Q89" s="21" t="str">
        <f>IF(FLOTA!C89="","",FLOTA!C89)</f>
        <v/>
      </c>
      <c r="R89" s="21" t="str">
        <f>IF(FLOTA!D89="","",FLOTA!D89)</f>
        <v/>
      </c>
      <c r="S89" s="21" t="str">
        <f>IF(FLOTA!E89="","",FLOTA!E89)</f>
        <v/>
      </c>
      <c r="T89" s="21" t="str">
        <f>IF(FLOTA!F89="","",FLOTA!F89)</f>
        <v/>
      </c>
      <c r="U89" s="21" t="str">
        <f>IF(FLOTA!G89="","",FLOTA!G89)</f>
        <v/>
      </c>
      <c r="V89" s="21" t="str">
        <f>IF(FLOTA!H89="","",FLOTA!H89)</f>
        <v/>
      </c>
      <c r="W89" s="21" t="str">
        <f>IF(FLOTA!L89="","",FLOTA!L89)</f>
        <v/>
      </c>
      <c r="X89" s="25" t="str">
        <f t="shared" si="18"/>
        <v/>
      </c>
      <c r="Y89" s="24" t="str">
        <f t="shared" si="19"/>
        <v/>
      </c>
      <c r="Z89" s="25" t="str">
        <f t="shared" si="20"/>
        <v/>
      </c>
    </row>
    <row r="90" spans="9:26">
      <c r="I90" s="24">
        <f t="shared" si="12"/>
        <v>0</v>
      </c>
      <c r="J90" s="24" t="str">
        <f t="shared" si="13"/>
        <v>NO</v>
      </c>
      <c r="K90" s="24" t="str">
        <f t="shared" si="14"/>
        <v>NO</v>
      </c>
      <c r="L90" s="24" t="str">
        <f t="shared" si="15"/>
        <v>NO</v>
      </c>
      <c r="M90" s="24" t="str">
        <f t="shared" si="16"/>
        <v>NO</v>
      </c>
      <c r="N90" s="18" t="str">
        <f t="shared" si="17"/>
        <v/>
      </c>
      <c r="O90" s="21" t="str">
        <f>IF(FLOTA!A90="","",FLOTA!A90)</f>
        <v/>
      </c>
      <c r="P90" s="21" t="str">
        <f>IF(FLOTA!B90="","",FLOTA!B90)</f>
        <v/>
      </c>
      <c r="Q90" s="21" t="str">
        <f>IF(FLOTA!C90="","",FLOTA!C90)</f>
        <v/>
      </c>
      <c r="R90" s="21" t="str">
        <f>IF(FLOTA!D90="","",FLOTA!D90)</f>
        <v/>
      </c>
      <c r="S90" s="21" t="str">
        <f>IF(FLOTA!E90="","",FLOTA!E90)</f>
        <v/>
      </c>
      <c r="T90" s="21" t="str">
        <f>IF(FLOTA!F90="","",FLOTA!F90)</f>
        <v/>
      </c>
      <c r="U90" s="21" t="str">
        <f>IF(FLOTA!G90="","",FLOTA!G90)</f>
        <v/>
      </c>
      <c r="V90" s="21" t="str">
        <f>IF(FLOTA!H90="","",FLOTA!H90)</f>
        <v/>
      </c>
      <c r="W90" s="21" t="str">
        <f>IF(FLOTA!L90="","",FLOTA!L90)</f>
        <v/>
      </c>
      <c r="X90" s="25" t="str">
        <f t="shared" si="18"/>
        <v/>
      </c>
      <c r="Y90" s="24" t="str">
        <f t="shared" si="19"/>
        <v/>
      </c>
      <c r="Z90" s="25" t="str">
        <f t="shared" si="20"/>
        <v/>
      </c>
    </row>
    <row r="91" spans="9:26">
      <c r="I91" s="24">
        <f t="shared" si="12"/>
        <v>0</v>
      </c>
      <c r="J91" s="24" t="str">
        <f t="shared" si="13"/>
        <v>NO</v>
      </c>
      <c r="K91" s="24" t="str">
        <f t="shared" si="14"/>
        <v>NO</v>
      </c>
      <c r="L91" s="24" t="str">
        <f t="shared" si="15"/>
        <v>NO</v>
      </c>
      <c r="M91" s="24" t="str">
        <f t="shared" si="16"/>
        <v>NO</v>
      </c>
      <c r="N91" s="18" t="str">
        <f t="shared" si="17"/>
        <v/>
      </c>
      <c r="O91" s="21" t="str">
        <f>IF(FLOTA!A91="","",FLOTA!A91)</f>
        <v/>
      </c>
      <c r="P91" s="21" t="str">
        <f>IF(FLOTA!B91="","",FLOTA!B91)</f>
        <v/>
      </c>
      <c r="Q91" s="21" t="str">
        <f>IF(FLOTA!C91="","",FLOTA!C91)</f>
        <v/>
      </c>
      <c r="R91" s="21" t="str">
        <f>IF(FLOTA!D91="","",FLOTA!D91)</f>
        <v/>
      </c>
      <c r="S91" s="21" t="str">
        <f>IF(FLOTA!E91="","",FLOTA!E91)</f>
        <v/>
      </c>
      <c r="T91" s="21" t="str">
        <f>IF(FLOTA!F91="","",FLOTA!F91)</f>
        <v/>
      </c>
      <c r="U91" s="21" t="str">
        <f>IF(FLOTA!G91="","",FLOTA!G91)</f>
        <v/>
      </c>
      <c r="V91" s="21" t="str">
        <f>IF(FLOTA!H91="","",FLOTA!H91)</f>
        <v/>
      </c>
      <c r="W91" s="21" t="str">
        <f>IF(FLOTA!L91="","",FLOTA!L91)</f>
        <v/>
      </c>
      <c r="X91" s="25" t="str">
        <f t="shared" si="18"/>
        <v/>
      </c>
      <c r="Y91" s="24" t="str">
        <f t="shared" si="19"/>
        <v/>
      </c>
      <c r="Z91" s="25" t="str">
        <f t="shared" si="20"/>
        <v/>
      </c>
    </row>
    <row r="92" spans="9:26">
      <c r="I92" s="24">
        <f t="shared" si="12"/>
        <v>0</v>
      </c>
      <c r="J92" s="24" t="str">
        <f t="shared" si="13"/>
        <v>NO</v>
      </c>
      <c r="K92" s="24" t="str">
        <f t="shared" si="14"/>
        <v>NO</v>
      </c>
      <c r="L92" s="24" t="str">
        <f t="shared" si="15"/>
        <v>NO</v>
      </c>
      <c r="M92" s="24" t="str">
        <f t="shared" si="16"/>
        <v>NO</v>
      </c>
      <c r="N92" s="18" t="str">
        <f t="shared" si="17"/>
        <v/>
      </c>
      <c r="O92" s="21" t="str">
        <f>IF(FLOTA!A92="","",FLOTA!A92)</f>
        <v/>
      </c>
      <c r="P92" s="21" t="str">
        <f>IF(FLOTA!B92="","",FLOTA!B92)</f>
        <v/>
      </c>
      <c r="Q92" s="21" t="str">
        <f>IF(FLOTA!C92="","",FLOTA!C92)</f>
        <v/>
      </c>
      <c r="R92" s="21" t="str">
        <f>IF(FLOTA!D92="","",FLOTA!D92)</f>
        <v/>
      </c>
      <c r="S92" s="21" t="str">
        <f>IF(FLOTA!E92="","",FLOTA!E92)</f>
        <v/>
      </c>
      <c r="T92" s="21" t="str">
        <f>IF(FLOTA!F92="","",FLOTA!F92)</f>
        <v/>
      </c>
      <c r="U92" s="21" t="str">
        <f>IF(FLOTA!G92="","",FLOTA!G92)</f>
        <v/>
      </c>
      <c r="V92" s="21" t="str">
        <f>IF(FLOTA!H92="","",FLOTA!H92)</f>
        <v/>
      </c>
      <c r="W92" s="21" t="str">
        <f>IF(FLOTA!L92="","",FLOTA!L92)</f>
        <v/>
      </c>
      <c r="X92" s="25" t="str">
        <f t="shared" si="18"/>
        <v/>
      </c>
      <c r="Y92" s="24" t="str">
        <f t="shared" si="19"/>
        <v/>
      </c>
      <c r="Z92" s="25" t="str">
        <f t="shared" si="20"/>
        <v/>
      </c>
    </row>
    <row r="93" spans="9:26">
      <c r="I93" s="24">
        <f t="shared" si="12"/>
        <v>0</v>
      </c>
      <c r="J93" s="24" t="str">
        <f t="shared" si="13"/>
        <v>NO</v>
      </c>
      <c r="K93" s="24" t="str">
        <f t="shared" si="14"/>
        <v>NO</v>
      </c>
      <c r="L93" s="24" t="str">
        <f t="shared" si="15"/>
        <v>NO</v>
      </c>
      <c r="M93" s="24" t="str">
        <f t="shared" si="16"/>
        <v>NO</v>
      </c>
      <c r="N93" s="18" t="str">
        <f t="shared" si="17"/>
        <v/>
      </c>
      <c r="O93" s="21" t="str">
        <f>IF(FLOTA!A93="","",FLOTA!A93)</f>
        <v/>
      </c>
      <c r="P93" s="21" t="str">
        <f>IF(FLOTA!B93="","",FLOTA!B93)</f>
        <v/>
      </c>
      <c r="Q93" s="21" t="str">
        <f>IF(FLOTA!C93="","",FLOTA!C93)</f>
        <v/>
      </c>
      <c r="R93" s="21" t="str">
        <f>IF(FLOTA!D93="","",FLOTA!D93)</f>
        <v/>
      </c>
      <c r="S93" s="21" t="str">
        <f>IF(FLOTA!E93="","",FLOTA!E93)</f>
        <v/>
      </c>
      <c r="T93" s="21" t="str">
        <f>IF(FLOTA!F93="","",FLOTA!F93)</f>
        <v/>
      </c>
      <c r="U93" s="21" t="str">
        <f>IF(FLOTA!G93="","",FLOTA!G93)</f>
        <v/>
      </c>
      <c r="V93" s="21" t="str">
        <f>IF(FLOTA!H93="","",FLOTA!H93)</f>
        <v/>
      </c>
      <c r="W93" s="21" t="str">
        <f>IF(FLOTA!L93="","",FLOTA!L93)</f>
        <v/>
      </c>
      <c r="X93" s="25" t="str">
        <f t="shared" si="18"/>
        <v/>
      </c>
      <c r="Y93" s="24" t="str">
        <f t="shared" si="19"/>
        <v/>
      </c>
      <c r="Z93" s="25" t="str">
        <f t="shared" si="20"/>
        <v/>
      </c>
    </row>
    <row r="94" spans="9:26">
      <c r="I94" s="24">
        <f t="shared" si="12"/>
        <v>0</v>
      </c>
      <c r="J94" s="24" t="str">
        <f t="shared" si="13"/>
        <v>NO</v>
      </c>
      <c r="K94" s="24" t="str">
        <f t="shared" si="14"/>
        <v>NO</v>
      </c>
      <c r="L94" s="24" t="str">
        <f t="shared" si="15"/>
        <v>NO</v>
      </c>
      <c r="M94" s="24" t="str">
        <f t="shared" si="16"/>
        <v>NO</v>
      </c>
      <c r="N94" s="18" t="str">
        <f t="shared" si="17"/>
        <v/>
      </c>
      <c r="O94" s="21" t="str">
        <f>IF(FLOTA!A94="","",FLOTA!A94)</f>
        <v/>
      </c>
      <c r="P94" s="21" t="str">
        <f>IF(FLOTA!B94="","",FLOTA!B94)</f>
        <v/>
      </c>
      <c r="Q94" s="21" t="str">
        <f>IF(FLOTA!C94="","",FLOTA!C94)</f>
        <v/>
      </c>
      <c r="R94" s="21" t="str">
        <f>IF(FLOTA!D94="","",FLOTA!D94)</f>
        <v/>
      </c>
      <c r="S94" s="21" t="str">
        <f>IF(FLOTA!E94="","",FLOTA!E94)</f>
        <v/>
      </c>
      <c r="T94" s="21" t="str">
        <f>IF(FLOTA!F94="","",FLOTA!F94)</f>
        <v/>
      </c>
      <c r="U94" s="21" t="str">
        <f>IF(FLOTA!G94="","",FLOTA!G94)</f>
        <v/>
      </c>
      <c r="V94" s="21" t="str">
        <f>IF(FLOTA!H94="","",FLOTA!H94)</f>
        <v/>
      </c>
      <c r="W94" s="21" t="str">
        <f>IF(FLOTA!L94="","",FLOTA!L94)</f>
        <v/>
      </c>
      <c r="X94" s="25" t="str">
        <f t="shared" si="18"/>
        <v/>
      </c>
      <c r="Y94" s="24" t="str">
        <f t="shared" si="19"/>
        <v/>
      </c>
      <c r="Z94" s="25" t="str">
        <f t="shared" si="20"/>
        <v/>
      </c>
    </row>
    <row r="95" spans="9:26">
      <c r="I95" s="24">
        <f t="shared" si="12"/>
        <v>0</v>
      </c>
      <c r="J95" s="24" t="str">
        <f t="shared" si="13"/>
        <v>NO</v>
      </c>
      <c r="K95" s="24" t="str">
        <f t="shared" si="14"/>
        <v>NO</v>
      </c>
      <c r="L95" s="24" t="str">
        <f t="shared" si="15"/>
        <v>NO</v>
      </c>
      <c r="M95" s="24" t="str">
        <f t="shared" si="16"/>
        <v>NO</v>
      </c>
      <c r="N95" s="18" t="str">
        <f t="shared" si="17"/>
        <v/>
      </c>
      <c r="O95" s="21" t="str">
        <f>IF(FLOTA!A95="","",FLOTA!A95)</f>
        <v/>
      </c>
      <c r="P95" s="21" t="str">
        <f>IF(FLOTA!B95="","",FLOTA!B95)</f>
        <v/>
      </c>
      <c r="Q95" s="21" t="str">
        <f>IF(FLOTA!C95="","",FLOTA!C95)</f>
        <v/>
      </c>
      <c r="R95" s="21" t="str">
        <f>IF(FLOTA!D95="","",FLOTA!D95)</f>
        <v/>
      </c>
      <c r="S95" s="21" t="str">
        <f>IF(FLOTA!E95="","",FLOTA!E95)</f>
        <v/>
      </c>
      <c r="T95" s="21" t="str">
        <f>IF(FLOTA!F95="","",FLOTA!F95)</f>
        <v/>
      </c>
      <c r="U95" s="21" t="str">
        <f>IF(FLOTA!G95="","",FLOTA!G95)</f>
        <v/>
      </c>
      <c r="V95" s="21" t="str">
        <f>IF(FLOTA!H95="","",FLOTA!H95)</f>
        <v/>
      </c>
      <c r="W95" s="21" t="str">
        <f>IF(FLOTA!L95="","",FLOTA!L95)</f>
        <v/>
      </c>
      <c r="X95" s="25" t="str">
        <f t="shared" si="18"/>
        <v/>
      </c>
      <c r="Y95" s="24" t="str">
        <f t="shared" si="19"/>
        <v/>
      </c>
      <c r="Z95" s="25" t="str">
        <f t="shared" si="20"/>
        <v/>
      </c>
    </row>
    <row r="96" spans="9:26">
      <c r="I96" s="24">
        <f t="shared" si="12"/>
        <v>0</v>
      </c>
      <c r="J96" s="24" t="str">
        <f t="shared" si="13"/>
        <v>NO</v>
      </c>
      <c r="K96" s="24" t="str">
        <f t="shared" si="14"/>
        <v>NO</v>
      </c>
      <c r="L96" s="24" t="str">
        <f t="shared" si="15"/>
        <v>NO</v>
      </c>
      <c r="M96" s="24" t="str">
        <f t="shared" si="16"/>
        <v>NO</v>
      </c>
      <c r="N96" s="18" t="str">
        <f t="shared" si="17"/>
        <v/>
      </c>
      <c r="O96" s="21" t="str">
        <f>IF(FLOTA!A96="","",FLOTA!A96)</f>
        <v/>
      </c>
      <c r="P96" s="21" t="str">
        <f>IF(FLOTA!B96="","",FLOTA!B96)</f>
        <v/>
      </c>
      <c r="Q96" s="21" t="str">
        <f>IF(FLOTA!C96="","",FLOTA!C96)</f>
        <v/>
      </c>
      <c r="R96" s="21" t="str">
        <f>IF(FLOTA!D96="","",FLOTA!D96)</f>
        <v/>
      </c>
      <c r="S96" s="21" t="str">
        <f>IF(FLOTA!E96="","",FLOTA!E96)</f>
        <v/>
      </c>
      <c r="T96" s="21" t="str">
        <f>IF(FLOTA!F96="","",FLOTA!F96)</f>
        <v/>
      </c>
      <c r="U96" s="21" t="str">
        <f>IF(FLOTA!G96="","",FLOTA!G96)</f>
        <v/>
      </c>
      <c r="V96" s="21" t="str">
        <f>IF(FLOTA!H96="","",FLOTA!H96)</f>
        <v/>
      </c>
      <c r="W96" s="21" t="str">
        <f>IF(FLOTA!L96="","",FLOTA!L96)</f>
        <v/>
      </c>
      <c r="X96" s="25" t="str">
        <f t="shared" si="18"/>
        <v/>
      </c>
      <c r="Y96" s="24" t="str">
        <f t="shared" si="19"/>
        <v/>
      </c>
      <c r="Z96" s="25" t="str">
        <f t="shared" si="20"/>
        <v/>
      </c>
    </row>
    <row r="97" spans="9:26">
      <c r="I97" s="24">
        <f t="shared" si="12"/>
        <v>0</v>
      </c>
      <c r="J97" s="24" t="str">
        <f t="shared" si="13"/>
        <v>NO</v>
      </c>
      <c r="K97" s="24" t="str">
        <f t="shared" si="14"/>
        <v>NO</v>
      </c>
      <c r="L97" s="24" t="str">
        <f t="shared" si="15"/>
        <v>NO</v>
      </c>
      <c r="M97" s="24" t="str">
        <f t="shared" si="16"/>
        <v>NO</v>
      </c>
      <c r="N97" s="18" t="str">
        <f t="shared" si="17"/>
        <v/>
      </c>
      <c r="O97" s="21" t="str">
        <f>IF(FLOTA!A97="","",FLOTA!A97)</f>
        <v/>
      </c>
      <c r="P97" s="21" t="str">
        <f>IF(FLOTA!B97="","",FLOTA!B97)</f>
        <v/>
      </c>
      <c r="Q97" s="21" t="str">
        <f>IF(FLOTA!C97="","",FLOTA!C97)</f>
        <v/>
      </c>
      <c r="R97" s="21" t="str">
        <f>IF(FLOTA!D97="","",FLOTA!D97)</f>
        <v/>
      </c>
      <c r="S97" s="21" t="str">
        <f>IF(FLOTA!E97="","",FLOTA!E97)</f>
        <v/>
      </c>
      <c r="T97" s="21" t="str">
        <f>IF(FLOTA!F97="","",FLOTA!F97)</f>
        <v/>
      </c>
      <c r="U97" s="21" t="str">
        <f>IF(FLOTA!G97="","",FLOTA!G97)</f>
        <v/>
      </c>
      <c r="V97" s="21" t="str">
        <f>IF(FLOTA!H97="","",FLOTA!H97)</f>
        <v/>
      </c>
      <c r="W97" s="21" t="str">
        <f>IF(FLOTA!L97="","",FLOTA!L97)</f>
        <v/>
      </c>
      <c r="X97" s="25" t="str">
        <f t="shared" si="18"/>
        <v/>
      </c>
      <c r="Y97" s="24" t="str">
        <f t="shared" si="19"/>
        <v/>
      </c>
      <c r="Z97" s="25" t="str">
        <f t="shared" si="20"/>
        <v/>
      </c>
    </row>
    <row r="98" spans="9:26">
      <c r="I98" s="24">
        <f t="shared" si="12"/>
        <v>0</v>
      </c>
      <c r="J98" s="24" t="str">
        <f t="shared" si="13"/>
        <v>NO</v>
      </c>
      <c r="K98" s="24" t="str">
        <f t="shared" si="14"/>
        <v>NO</v>
      </c>
      <c r="L98" s="24" t="str">
        <f t="shared" si="15"/>
        <v>NO</v>
      </c>
      <c r="M98" s="24" t="str">
        <f t="shared" si="16"/>
        <v>NO</v>
      </c>
      <c r="N98" s="18" t="str">
        <f t="shared" si="17"/>
        <v/>
      </c>
      <c r="O98" s="21" t="str">
        <f>IF(FLOTA!A98="","",FLOTA!A98)</f>
        <v/>
      </c>
      <c r="P98" s="21" t="str">
        <f>IF(FLOTA!B98="","",FLOTA!B98)</f>
        <v/>
      </c>
      <c r="Q98" s="21" t="str">
        <f>IF(FLOTA!C98="","",FLOTA!C98)</f>
        <v/>
      </c>
      <c r="R98" s="21" t="str">
        <f>IF(FLOTA!D98="","",FLOTA!D98)</f>
        <v/>
      </c>
      <c r="S98" s="21" t="str">
        <f>IF(FLOTA!E98="","",FLOTA!E98)</f>
        <v/>
      </c>
      <c r="T98" s="21" t="str">
        <f>IF(FLOTA!F98="","",FLOTA!F98)</f>
        <v/>
      </c>
      <c r="U98" s="21" t="str">
        <f>IF(FLOTA!G98="","",FLOTA!G98)</f>
        <v/>
      </c>
      <c r="V98" s="21" t="str">
        <f>IF(FLOTA!H98="","",FLOTA!H98)</f>
        <v/>
      </c>
      <c r="W98" s="21" t="str">
        <f>IF(FLOTA!L98="","",FLOTA!L98)</f>
        <v/>
      </c>
      <c r="X98" s="25" t="str">
        <f t="shared" si="18"/>
        <v/>
      </c>
      <c r="Y98" s="24" t="str">
        <f t="shared" si="19"/>
        <v/>
      </c>
      <c r="Z98" s="25" t="str">
        <f t="shared" si="20"/>
        <v/>
      </c>
    </row>
    <row r="99" spans="9:26">
      <c r="I99" s="24">
        <f t="shared" si="12"/>
        <v>0</v>
      </c>
      <c r="J99" s="24" t="str">
        <f t="shared" si="13"/>
        <v>NO</v>
      </c>
      <c r="K99" s="24" t="str">
        <f t="shared" si="14"/>
        <v>NO</v>
      </c>
      <c r="L99" s="24" t="str">
        <f t="shared" si="15"/>
        <v>NO</v>
      </c>
      <c r="M99" s="24" t="str">
        <f t="shared" si="16"/>
        <v>NO</v>
      </c>
      <c r="N99" s="18" t="str">
        <f t="shared" si="17"/>
        <v/>
      </c>
      <c r="O99" s="21" t="str">
        <f>IF(FLOTA!A99="","",FLOTA!A99)</f>
        <v/>
      </c>
      <c r="P99" s="21" t="str">
        <f>IF(FLOTA!B99="","",FLOTA!B99)</f>
        <v/>
      </c>
      <c r="Q99" s="21" t="str">
        <f>IF(FLOTA!C99="","",FLOTA!C99)</f>
        <v/>
      </c>
      <c r="R99" s="21" t="str">
        <f>IF(FLOTA!D99="","",FLOTA!D99)</f>
        <v/>
      </c>
      <c r="S99" s="21" t="str">
        <f>IF(FLOTA!E99="","",FLOTA!E99)</f>
        <v/>
      </c>
      <c r="T99" s="21" t="str">
        <f>IF(FLOTA!F99="","",FLOTA!F99)</f>
        <v/>
      </c>
      <c r="U99" s="21" t="str">
        <f>IF(FLOTA!G99="","",FLOTA!G99)</f>
        <v/>
      </c>
      <c r="V99" s="21" t="str">
        <f>IF(FLOTA!H99="","",FLOTA!H99)</f>
        <v/>
      </c>
      <c r="W99" s="21" t="str">
        <f>IF(FLOTA!L99="","",FLOTA!L99)</f>
        <v/>
      </c>
      <c r="X99" s="25" t="str">
        <f t="shared" si="18"/>
        <v/>
      </c>
      <c r="Y99" s="24" t="str">
        <f t="shared" si="19"/>
        <v/>
      </c>
      <c r="Z99" s="25" t="str">
        <f t="shared" si="20"/>
        <v/>
      </c>
    </row>
    <row r="100" spans="9:26">
      <c r="I100" s="24">
        <f t="shared" si="12"/>
        <v>0</v>
      </c>
      <c r="J100" s="24" t="str">
        <f t="shared" si="13"/>
        <v>NO</v>
      </c>
      <c r="K100" s="24" t="str">
        <f t="shared" si="14"/>
        <v>NO</v>
      </c>
      <c r="L100" s="24" t="str">
        <f t="shared" si="15"/>
        <v>NO</v>
      </c>
      <c r="M100" s="24" t="str">
        <f t="shared" si="16"/>
        <v>NO</v>
      </c>
      <c r="N100" s="18" t="str">
        <f t="shared" si="17"/>
        <v/>
      </c>
      <c r="O100" s="21" t="str">
        <f>IF(FLOTA!A100="","",FLOTA!A100)</f>
        <v/>
      </c>
      <c r="P100" s="21" t="str">
        <f>IF(FLOTA!B100="","",FLOTA!B100)</f>
        <v/>
      </c>
      <c r="Q100" s="21" t="str">
        <f>IF(FLOTA!C100="","",FLOTA!C100)</f>
        <v/>
      </c>
      <c r="R100" s="21" t="str">
        <f>IF(FLOTA!D100="","",FLOTA!D100)</f>
        <v/>
      </c>
      <c r="S100" s="21" t="str">
        <f>IF(FLOTA!E100="","",FLOTA!E100)</f>
        <v/>
      </c>
      <c r="T100" s="21" t="str">
        <f>IF(FLOTA!F100="","",FLOTA!F100)</f>
        <v/>
      </c>
      <c r="U100" s="21" t="str">
        <f>IF(FLOTA!G100="","",FLOTA!G100)</f>
        <v/>
      </c>
      <c r="V100" s="21" t="str">
        <f>IF(FLOTA!H100="","",FLOTA!H100)</f>
        <v/>
      </c>
      <c r="W100" s="21" t="str">
        <f>IF(FLOTA!L100="","",FLOTA!L100)</f>
        <v/>
      </c>
      <c r="X100" s="25" t="str">
        <f t="shared" si="18"/>
        <v/>
      </c>
      <c r="Y100" s="24" t="str">
        <f t="shared" si="19"/>
        <v/>
      </c>
      <c r="Z100" s="25" t="str">
        <f t="shared" si="20"/>
        <v/>
      </c>
    </row>
    <row r="101" spans="9:26">
      <c r="I101" s="24">
        <f t="shared" si="12"/>
        <v>0</v>
      </c>
      <c r="J101" s="24" t="str">
        <f t="shared" si="13"/>
        <v>NO</v>
      </c>
      <c r="K101" s="24" t="str">
        <f t="shared" si="14"/>
        <v>NO</v>
      </c>
      <c r="L101" s="24" t="str">
        <f t="shared" si="15"/>
        <v>NO</v>
      </c>
      <c r="M101" s="24" t="str">
        <f t="shared" si="16"/>
        <v>NO</v>
      </c>
      <c r="N101" s="18" t="str">
        <f t="shared" si="17"/>
        <v/>
      </c>
      <c r="O101" s="21" t="str">
        <f>IF(FLOTA!A101="","",FLOTA!A101)</f>
        <v/>
      </c>
      <c r="P101" s="21" t="str">
        <f>IF(FLOTA!B101="","",FLOTA!B101)</f>
        <v/>
      </c>
      <c r="Q101" s="21" t="str">
        <f>IF(FLOTA!C101="","",FLOTA!C101)</f>
        <v/>
      </c>
      <c r="R101" s="21" t="str">
        <f>IF(FLOTA!D101="","",FLOTA!D101)</f>
        <v/>
      </c>
      <c r="S101" s="21" t="str">
        <f>IF(FLOTA!E101="","",FLOTA!E101)</f>
        <v/>
      </c>
      <c r="T101" s="21" t="str">
        <f>IF(FLOTA!F101="","",FLOTA!F101)</f>
        <v/>
      </c>
      <c r="U101" s="21" t="str">
        <f>IF(FLOTA!G101="","",FLOTA!G101)</f>
        <v/>
      </c>
      <c r="V101" s="21" t="str">
        <f>IF(FLOTA!H101="","",FLOTA!H101)</f>
        <v/>
      </c>
      <c r="W101" s="21" t="str">
        <f>IF(FLOTA!L101="","",FLOTA!L101)</f>
        <v/>
      </c>
      <c r="X101" s="25" t="str">
        <f t="shared" si="18"/>
        <v/>
      </c>
      <c r="Y101" s="24" t="str">
        <f t="shared" si="19"/>
        <v/>
      </c>
      <c r="Z101" s="25" t="str">
        <f t="shared" si="20"/>
        <v/>
      </c>
    </row>
    <row r="102" spans="9:26">
      <c r="I102" s="24">
        <f t="shared" si="12"/>
        <v>0</v>
      </c>
      <c r="J102" s="24" t="str">
        <f t="shared" si="13"/>
        <v>NO</v>
      </c>
      <c r="K102" s="24" t="str">
        <f t="shared" si="14"/>
        <v>NO</v>
      </c>
      <c r="L102" s="24" t="str">
        <f t="shared" si="15"/>
        <v>NO</v>
      </c>
      <c r="M102" s="24" t="str">
        <f t="shared" si="16"/>
        <v>NO</v>
      </c>
      <c r="N102" s="18" t="str">
        <f t="shared" si="17"/>
        <v/>
      </c>
      <c r="O102" s="21" t="str">
        <f>IF(FLOTA!A102="","",FLOTA!A102)</f>
        <v/>
      </c>
      <c r="P102" s="21" t="str">
        <f>IF(FLOTA!B102="","",FLOTA!B102)</f>
        <v/>
      </c>
      <c r="Q102" s="21" t="str">
        <f>IF(FLOTA!C102="","",FLOTA!C102)</f>
        <v/>
      </c>
      <c r="R102" s="21" t="str">
        <f>IF(FLOTA!D102="","",FLOTA!D102)</f>
        <v/>
      </c>
      <c r="S102" s="21" t="str">
        <f>IF(FLOTA!E102="","",FLOTA!E102)</f>
        <v/>
      </c>
      <c r="T102" s="21" t="str">
        <f>IF(FLOTA!F102="","",FLOTA!F102)</f>
        <v/>
      </c>
      <c r="U102" s="21" t="str">
        <f>IF(FLOTA!G102="","",FLOTA!G102)</f>
        <v/>
      </c>
      <c r="V102" s="21" t="str">
        <f>IF(FLOTA!H102="","",FLOTA!H102)</f>
        <v/>
      </c>
      <c r="W102" s="21" t="str">
        <f>IF(FLOTA!L102="","",FLOTA!L102)</f>
        <v/>
      </c>
      <c r="X102" s="25" t="str">
        <f t="shared" si="18"/>
        <v/>
      </c>
      <c r="Y102" s="24" t="str">
        <f t="shared" si="19"/>
        <v/>
      </c>
      <c r="Z102" s="25" t="str">
        <f t="shared" si="20"/>
        <v/>
      </c>
    </row>
    <row r="103" spans="9:26">
      <c r="I103" s="24">
        <f t="shared" si="12"/>
        <v>0</v>
      </c>
      <c r="J103" s="24" t="str">
        <f t="shared" si="13"/>
        <v>NO</v>
      </c>
      <c r="K103" s="24" t="str">
        <f t="shared" si="14"/>
        <v>NO</v>
      </c>
      <c r="L103" s="24" t="str">
        <f t="shared" si="15"/>
        <v>NO</v>
      </c>
      <c r="M103" s="24" t="str">
        <f t="shared" si="16"/>
        <v>NO</v>
      </c>
      <c r="N103" s="18" t="str">
        <f t="shared" si="17"/>
        <v/>
      </c>
      <c r="O103" s="21" t="str">
        <f>IF(FLOTA!A103="","",FLOTA!A103)</f>
        <v/>
      </c>
      <c r="P103" s="21" t="str">
        <f>IF(FLOTA!B103="","",FLOTA!B103)</f>
        <v/>
      </c>
      <c r="Q103" s="21" t="str">
        <f>IF(FLOTA!C103="","",FLOTA!C103)</f>
        <v/>
      </c>
      <c r="R103" s="21" t="str">
        <f>IF(FLOTA!D103="","",FLOTA!D103)</f>
        <v/>
      </c>
      <c r="S103" s="21" t="str">
        <f>IF(FLOTA!E103="","",FLOTA!E103)</f>
        <v/>
      </c>
      <c r="T103" s="21" t="str">
        <f>IF(FLOTA!F103="","",FLOTA!F103)</f>
        <v/>
      </c>
      <c r="U103" s="21" t="str">
        <f>IF(FLOTA!G103="","",FLOTA!G103)</f>
        <v/>
      </c>
      <c r="V103" s="21" t="str">
        <f>IF(FLOTA!H103="","",FLOTA!H103)</f>
        <v/>
      </c>
      <c r="W103" s="21" t="str">
        <f>IF(FLOTA!L103="","",FLOTA!L103)</f>
        <v/>
      </c>
      <c r="X103" s="25" t="str">
        <f t="shared" si="18"/>
        <v/>
      </c>
      <c r="Y103" s="24" t="str">
        <f t="shared" si="19"/>
        <v/>
      </c>
      <c r="Z103" s="25" t="str">
        <f t="shared" si="20"/>
        <v/>
      </c>
    </row>
    <row r="104" spans="9:26">
      <c r="I104" s="24">
        <f t="shared" si="12"/>
        <v>0</v>
      </c>
      <c r="J104" s="24" t="str">
        <f t="shared" si="13"/>
        <v>NO</v>
      </c>
      <c r="K104" s="24" t="str">
        <f t="shared" si="14"/>
        <v>NO</v>
      </c>
      <c r="L104" s="24" t="str">
        <f t="shared" si="15"/>
        <v>NO</v>
      </c>
      <c r="M104" s="24" t="str">
        <f t="shared" si="16"/>
        <v>NO</v>
      </c>
      <c r="N104" s="18" t="str">
        <f t="shared" si="17"/>
        <v/>
      </c>
      <c r="O104" s="21" t="str">
        <f>IF(FLOTA!A104="","",FLOTA!A104)</f>
        <v/>
      </c>
      <c r="P104" s="21" t="str">
        <f>IF(FLOTA!B104="","",FLOTA!B104)</f>
        <v/>
      </c>
      <c r="Q104" s="21" t="str">
        <f>IF(FLOTA!C104="","",FLOTA!C104)</f>
        <v/>
      </c>
      <c r="R104" s="21" t="str">
        <f>IF(FLOTA!D104="","",FLOTA!D104)</f>
        <v/>
      </c>
      <c r="S104" s="21" t="str">
        <f>IF(FLOTA!E104="","",FLOTA!E104)</f>
        <v/>
      </c>
      <c r="T104" s="21" t="str">
        <f>IF(FLOTA!F104="","",FLOTA!F104)</f>
        <v/>
      </c>
      <c r="U104" s="21" t="str">
        <f>IF(FLOTA!G104="","",FLOTA!G104)</f>
        <v/>
      </c>
      <c r="V104" s="21" t="str">
        <f>IF(FLOTA!H104="","",FLOTA!H104)</f>
        <v/>
      </c>
      <c r="W104" s="21" t="str">
        <f>IF(FLOTA!L104="","",FLOTA!L104)</f>
        <v/>
      </c>
      <c r="X104" s="25" t="str">
        <f t="shared" si="18"/>
        <v/>
      </c>
      <c r="Y104" s="24" t="str">
        <f t="shared" si="19"/>
        <v/>
      </c>
      <c r="Z104" s="25" t="str">
        <f t="shared" si="20"/>
        <v/>
      </c>
    </row>
    <row r="105" spans="9:26">
      <c r="I105" s="24">
        <f t="shared" si="12"/>
        <v>0</v>
      </c>
      <c r="J105" s="24" t="str">
        <f t="shared" si="13"/>
        <v>NO</v>
      </c>
      <c r="K105" s="24" t="str">
        <f t="shared" si="14"/>
        <v>NO</v>
      </c>
      <c r="L105" s="24" t="str">
        <f t="shared" si="15"/>
        <v>NO</v>
      </c>
      <c r="M105" s="24" t="str">
        <f t="shared" si="16"/>
        <v>NO</v>
      </c>
      <c r="N105" s="18" t="str">
        <f t="shared" si="17"/>
        <v/>
      </c>
      <c r="O105" s="21" t="str">
        <f>IF(FLOTA!A105="","",FLOTA!A105)</f>
        <v/>
      </c>
      <c r="P105" s="21" t="str">
        <f>IF(FLOTA!B105="","",FLOTA!B105)</f>
        <v/>
      </c>
      <c r="Q105" s="21" t="str">
        <f>IF(FLOTA!C105="","",FLOTA!C105)</f>
        <v/>
      </c>
      <c r="R105" s="21" t="str">
        <f>IF(FLOTA!D105="","",FLOTA!D105)</f>
        <v/>
      </c>
      <c r="S105" s="21" t="str">
        <f>IF(FLOTA!E105="","",FLOTA!E105)</f>
        <v/>
      </c>
      <c r="T105" s="21" t="str">
        <f>IF(FLOTA!F105="","",FLOTA!F105)</f>
        <v/>
      </c>
      <c r="U105" s="21" t="str">
        <f>IF(FLOTA!G105="","",FLOTA!G105)</f>
        <v/>
      </c>
      <c r="V105" s="21" t="str">
        <f>IF(FLOTA!H105="","",FLOTA!H105)</f>
        <v/>
      </c>
      <c r="W105" s="21" t="str">
        <f>IF(FLOTA!L105="","",FLOTA!L105)</f>
        <v/>
      </c>
      <c r="X105" s="25" t="str">
        <f t="shared" si="18"/>
        <v/>
      </c>
      <c r="Y105" s="24" t="str">
        <f t="shared" si="19"/>
        <v/>
      </c>
      <c r="Z105" s="25" t="str">
        <f t="shared" si="20"/>
        <v/>
      </c>
    </row>
    <row r="106" spans="9:26">
      <c r="I106" s="24">
        <f t="shared" si="12"/>
        <v>0</v>
      </c>
      <c r="J106" s="24" t="str">
        <f t="shared" si="13"/>
        <v>NO</v>
      </c>
      <c r="K106" s="24" t="str">
        <f t="shared" si="14"/>
        <v>NO</v>
      </c>
      <c r="L106" s="24" t="str">
        <f t="shared" si="15"/>
        <v>NO</v>
      </c>
      <c r="M106" s="24" t="str">
        <f t="shared" si="16"/>
        <v>NO</v>
      </c>
      <c r="N106" s="18" t="str">
        <f t="shared" si="17"/>
        <v/>
      </c>
      <c r="O106" s="21" t="str">
        <f>IF(FLOTA!A106="","",FLOTA!A106)</f>
        <v/>
      </c>
      <c r="P106" s="21" t="str">
        <f>IF(FLOTA!B106="","",FLOTA!B106)</f>
        <v/>
      </c>
      <c r="Q106" s="21" t="str">
        <f>IF(FLOTA!C106="","",FLOTA!C106)</f>
        <v/>
      </c>
      <c r="R106" s="21" t="str">
        <f>IF(FLOTA!D106="","",FLOTA!D106)</f>
        <v/>
      </c>
      <c r="S106" s="21" t="str">
        <f>IF(FLOTA!E106="","",FLOTA!E106)</f>
        <v/>
      </c>
      <c r="T106" s="21" t="str">
        <f>IF(FLOTA!F106="","",FLOTA!F106)</f>
        <v/>
      </c>
      <c r="U106" s="21" t="str">
        <f>IF(FLOTA!G106="","",FLOTA!G106)</f>
        <v/>
      </c>
      <c r="V106" s="21" t="str">
        <f>IF(FLOTA!H106="","",FLOTA!H106)</f>
        <v/>
      </c>
      <c r="W106" s="21" t="str">
        <f>IF(FLOTA!L106="","",FLOTA!L106)</f>
        <v/>
      </c>
      <c r="X106" s="25" t="str">
        <f t="shared" si="18"/>
        <v/>
      </c>
      <c r="Y106" s="24" t="str">
        <f t="shared" si="19"/>
        <v/>
      </c>
      <c r="Z106" s="25" t="str">
        <f t="shared" si="20"/>
        <v/>
      </c>
    </row>
    <row r="107" spans="9:26">
      <c r="I107" s="24">
        <f t="shared" si="12"/>
        <v>0</v>
      </c>
      <c r="J107" s="24" t="str">
        <f t="shared" si="13"/>
        <v>NO</v>
      </c>
      <c r="K107" s="24" t="str">
        <f t="shared" si="14"/>
        <v>NO</v>
      </c>
      <c r="L107" s="24" t="str">
        <f t="shared" si="15"/>
        <v>NO</v>
      </c>
      <c r="M107" s="24" t="str">
        <f t="shared" si="16"/>
        <v>NO</v>
      </c>
      <c r="N107" s="18" t="str">
        <f t="shared" si="17"/>
        <v/>
      </c>
      <c r="O107" s="21" t="str">
        <f>IF(FLOTA!A107="","",FLOTA!A107)</f>
        <v/>
      </c>
      <c r="P107" s="21" t="str">
        <f>IF(FLOTA!B107="","",FLOTA!B107)</f>
        <v/>
      </c>
      <c r="Q107" s="21" t="str">
        <f>IF(FLOTA!C107="","",FLOTA!C107)</f>
        <v/>
      </c>
      <c r="R107" s="21" t="str">
        <f>IF(FLOTA!D107="","",FLOTA!D107)</f>
        <v/>
      </c>
      <c r="S107" s="21" t="str">
        <f>IF(FLOTA!E107="","",FLOTA!E107)</f>
        <v/>
      </c>
      <c r="T107" s="21" t="str">
        <f>IF(FLOTA!F107="","",FLOTA!F107)</f>
        <v/>
      </c>
      <c r="U107" s="21" t="str">
        <f>IF(FLOTA!G107="","",FLOTA!G107)</f>
        <v/>
      </c>
      <c r="V107" s="21" t="str">
        <f>IF(FLOTA!H107="","",FLOTA!H107)</f>
        <v/>
      </c>
      <c r="W107" s="21" t="str">
        <f>IF(FLOTA!L107="","",FLOTA!L107)</f>
        <v/>
      </c>
      <c r="X107" s="25" t="str">
        <f t="shared" si="18"/>
        <v/>
      </c>
      <c r="Y107" s="24" t="str">
        <f t="shared" si="19"/>
        <v/>
      </c>
      <c r="Z107" s="25" t="str">
        <f t="shared" si="20"/>
        <v/>
      </c>
    </row>
    <row r="108" spans="9:26">
      <c r="I108" s="24">
        <f t="shared" si="12"/>
        <v>0</v>
      </c>
      <c r="J108" s="24" t="str">
        <f t="shared" si="13"/>
        <v>NO</v>
      </c>
      <c r="K108" s="24" t="str">
        <f t="shared" si="14"/>
        <v>NO</v>
      </c>
      <c r="L108" s="24" t="str">
        <f t="shared" si="15"/>
        <v>NO</v>
      </c>
      <c r="M108" s="24" t="str">
        <f t="shared" si="16"/>
        <v>NO</v>
      </c>
      <c r="N108" s="18" t="str">
        <f t="shared" si="17"/>
        <v/>
      </c>
      <c r="O108" s="21" t="str">
        <f>IF(FLOTA!A108="","",FLOTA!A108)</f>
        <v/>
      </c>
      <c r="P108" s="21" t="str">
        <f>IF(FLOTA!B108="","",FLOTA!B108)</f>
        <v/>
      </c>
      <c r="Q108" s="21" t="str">
        <f>IF(FLOTA!C108="","",FLOTA!C108)</f>
        <v/>
      </c>
      <c r="R108" s="21" t="str">
        <f>IF(FLOTA!D108="","",FLOTA!D108)</f>
        <v/>
      </c>
      <c r="S108" s="21" t="str">
        <f>IF(FLOTA!E108="","",FLOTA!E108)</f>
        <v/>
      </c>
      <c r="T108" s="21" t="str">
        <f>IF(FLOTA!F108="","",FLOTA!F108)</f>
        <v/>
      </c>
      <c r="U108" s="21" t="str">
        <f>IF(FLOTA!G108="","",FLOTA!G108)</f>
        <v/>
      </c>
      <c r="V108" s="21" t="str">
        <f>IF(FLOTA!H108="","",FLOTA!H108)</f>
        <v/>
      </c>
      <c r="W108" s="21" t="str">
        <f>IF(FLOTA!L108="","",FLOTA!L108)</f>
        <v/>
      </c>
      <c r="X108" s="25" t="str">
        <f t="shared" si="18"/>
        <v/>
      </c>
      <c r="Y108" s="24" t="str">
        <f t="shared" si="19"/>
        <v/>
      </c>
      <c r="Z108" s="25" t="str">
        <f t="shared" si="20"/>
        <v/>
      </c>
    </row>
    <row r="109" spans="9:26">
      <c r="I109" s="24">
        <f t="shared" si="12"/>
        <v>0</v>
      </c>
      <c r="J109" s="24" t="str">
        <f t="shared" si="13"/>
        <v>NO</v>
      </c>
      <c r="K109" s="24" t="str">
        <f t="shared" si="14"/>
        <v>NO</v>
      </c>
      <c r="L109" s="24" t="str">
        <f t="shared" si="15"/>
        <v>NO</v>
      </c>
      <c r="M109" s="24" t="str">
        <f t="shared" si="16"/>
        <v>NO</v>
      </c>
      <c r="N109" s="18" t="str">
        <f t="shared" si="17"/>
        <v/>
      </c>
      <c r="O109" s="21" t="str">
        <f>IF(FLOTA!A109="","",FLOTA!A109)</f>
        <v/>
      </c>
      <c r="P109" s="21" t="str">
        <f>IF(FLOTA!B109="","",FLOTA!B109)</f>
        <v/>
      </c>
      <c r="Q109" s="21" t="str">
        <f>IF(FLOTA!C109="","",FLOTA!C109)</f>
        <v/>
      </c>
      <c r="R109" s="21" t="str">
        <f>IF(FLOTA!D109="","",FLOTA!D109)</f>
        <v/>
      </c>
      <c r="S109" s="21" t="str">
        <f>IF(FLOTA!E109="","",FLOTA!E109)</f>
        <v/>
      </c>
      <c r="T109" s="21" t="str">
        <f>IF(FLOTA!F109="","",FLOTA!F109)</f>
        <v/>
      </c>
      <c r="U109" s="21" t="str">
        <f>IF(FLOTA!G109="","",FLOTA!G109)</f>
        <v/>
      </c>
      <c r="V109" s="21" t="str">
        <f>IF(FLOTA!H109="","",FLOTA!H109)</f>
        <v/>
      </c>
      <c r="W109" s="21" t="str">
        <f>IF(FLOTA!L109="","",FLOTA!L109)</f>
        <v/>
      </c>
      <c r="X109" s="25" t="str">
        <f t="shared" si="18"/>
        <v/>
      </c>
      <c r="Y109" s="24" t="str">
        <f t="shared" si="19"/>
        <v/>
      </c>
      <c r="Z109" s="25" t="str">
        <f t="shared" si="20"/>
        <v/>
      </c>
    </row>
    <row r="110" spans="9:26">
      <c r="I110" s="24">
        <f t="shared" si="12"/>
        <v>0</v>
      </c>
      <c r="J110" s="24" t="str">
        <f t="shared" si="13"/>
        <v>NO</v>
      </c>
      <c r="K110" s="24" t="str">
        <f t="shared" si="14"/>
        <v>NO</v>
      </c>
      <c r="L110" s="24" t="str">
        <f t="shared" si="15"/>
        <v>NO</v>
      </c>
      <c r="M110" s="24" t="str">
        <f t="shared" si="16"/>
        <v>NO</v>
      </c>
      <c r="N110" s="18" t="str">
        <f t="shared" si="17"/>
        <v/>
      </c>
      <c r="O110" s="21" t="str">
        <f>IF(FLOTA!A110="","",FLOTA!A110)</f>
        <v/>
      </c>
      <c r="P110" s="21" t="str">
        <f>IF(FLOTA!B110="","",FLOTA!B110)</f>
        <v/>
      </c>
      <c r="Q110" s="21" t="str">
        <f>IF(FLOTA!C110="","",FLOTA!C110)</f>
        <v/>
      </c>
      <c r="R110" s="21" t="str">
        <f>IF(FLOTA!D110="","",FLOTA!D110)</f>
        <v/>
      </c>
      <c r="S110" s="21" t="str">
        <f>IF(FLOTA!E110="","",FLOTA!E110)</f>
        <v/>
      </c>
      <c r="T110" s="21" t="str">
        <f>IF(FLOTA!F110="","",FLOTA!F110)</f>
        <v/>
      </c>
      <c r="U110" s="21" t="str">
        <f>IF(FLOTA!G110="","",FLOTA!G110)</f>
        <v/>
      </c>
      <c r="V110" s="21" t="str">
        <f>IF(FLOTA!H110="","",FLOTA!H110)</f>
        <v/>
      </c>
      <c r="W110" s="21" t="str">
        <f>IF(FLOTA!L110="","",FLOTA!L110)</f>
        <v/>
      </c>
      <c r="X110" s="25" t="str">
        <f t="shared" si="18"/>
        <v/>
      </c>
      <c r="Y110" s="24" t="str">
        <f t="shared" si="19"/>
        <v/>
      </c>
      <c r="Z110" s="25" t="str">
        <f t="shared" si="20"/>
        <v/>
      </c>
    </row>
    <row r="111" spans="9:26">
      <c r="I111" s="24">
        <f t="shared" si="12"/>
        <v>0</v>
      </c>
      <c r="J111" s="24" t="str">
        <f t="shared" si="13"/>
        <v>NO</v>
      </c>
      <c r="K111" s="24" t="str">
        <f t="shared" si="14"/>
        <v>NO</v>
      </c>
      <c r="L111" s="24" t="str">
        <f t="shared" si="15"/>
        <v>NO</v>
      </c>
      <c r="M111" s="24" t="str">
        <f t="shared" si="16"/>
        <v>NO</v>
      </c>
      <c r="N111" s="18" t="str">
        <f t="shared" si="17"/>
        <v/>
      </c>
      <c r="O111" s="21" t="str">
        <f>IF(FLOTA!A111="","",FLOTA!A111)</f>
        <v/>
      </c>
      <c r="P111" s="21" t="str">
        <f>IF(FLOTA!B111="","",FLOTA!B111)</f>
        <v/>
      </c>
      <c r="Q111" s="21" t="str">
        <f>IF(FLOTA!C111="","",FLOTA!C111)</f>
        <v/>
      </c>
      <c r="R111" s="21" t="str">
        <f>IF(FLOTA!D111="","",FLOTA!D111)</f>
        <v/>
      </c>
      <c r="S111" s="21" t="str">
        <f>IF(FLOTA!E111="","",FLOTA!E111)</f>
        <v/>
      </c>
      <c r="T111" s="21" t="str">
        <f>IF(FLOTA!F111="","",FLOTA!F111)</f>
        <v/>
      </c>
      <c r="U111" s="21" t="str">
        <f>IF(FLOTA!G111="","",FLOTA!G111)</f>
        <v/>
      </c>
      <c r="V111" s="21" t="str">
        <f>IF(FLOTA!H111="","",FLOTA!H111)</f>
        <v/>
      </c>
      <c r="W111" s="21" t="str">
        <f>IF(FLOTA!L111="","",FLOTA!L111)</f>
        <v/>
      </c>
      <c r="X111" s="25" t="str">
        <f t="shared" si="18"/>
        <v/>
      </c>
      <c r="Y111" s="24" t="str">
        <f t="shared" si="19"/>
        <v/>
      </c>
      <c r="Z111" s="25" t="str">
        <f t="shared" si="20"/>
        <v/>
      </c>
    </row>
    <row r="112" spans="9:26">
      <c r="I112" s="24">
        <f t="shared" si="12"/>
        <v>0</v>
      </c>
      <c r="J112" s="24" t="str">
        <f t="shared" si="13"/>
        <v>NO</v>
      </c>
      <c r="K112" s="24" t="str">
        <f t="shared" si="14"/>
        <v>NO</v>
      </c>
      <c r="L112" s="24" t="str">
        <f t="shared" si="15"/>
        <v>NO</v>
      </c>
      <c r="M112" s="24" t="str">
        <f t="shared" si="16"/>
        <v>NO</v>
      </c>
      <c r="N112" s="18" t="str">
        <f t="shared" si="17"/>
        <v/>
      </c>
      <c r="O112" s="21" t="str">
        <f>IF(FLOTA!A112="","",FLOTA!A112)</f>
        <v/>
      </c>
      <c r="P112" s="21" t="str">
        <f>IF(FLOTA!B112="","",FLOTA!B112)</f>
        <v/>
      </c>
      <c r="Q112" s="21" t="str">
        <f>IF(FLOTA!C112="","",FLOTA!C112)</f>
        <v/>
      </c>
      <c r="R112" s="21" t="str">
        <f>IF(FLOTA!D112="","",FLOTA!D112)</f>
        <v/>
      </c>
      <c r="S112" s="21" t="str">
        <f>IF(FLOTA!E112="","",FLOTA!E112)</f>
        <v/>
      </c>
      <c r="T112" s="21" t="str">
        <f>IF(FLOTA!F112="","",FLOTA!F112)</f>
        <v/>
      </c>
      <c r="U112" s="21" t="str">
        <f>IF(FLOTA!G112="","",FLOTA!G112)</f>
        <v/>
      </c>
      <c r="V112" s="21" t="str">
        <f>IF(FLOTA!H112="","",FLOTA!H112)</f>
        <v/>
      </c>
      <c r="W112" s="21" t="str">
        <f>IF(FLOTA!L112="","",FLOTA!L112)</f>
        <v/>
      </c>
      <c r="X112" s="25" t="str">
        <f t="shared" si="18"/>
        <v/>
      </c>
      <c r="Y112" s="24" t="str">
        <f t="shared" si="19"/>
        <v/>
      </c>
      <c r="Z112" s="25" t="str">
        <f t="shared" si="20"/>
        <v/>
      </c>
    </row>
    <row r="113" spans="9:26">
      <c r="I113" s="24">
        <f t="shared" si="12"/>
        <v>0</v>
      </c>
      <c r="J113" s="24" t="str">
        <f t="shared" si="13"/>
        <v>NO</v>
      </c>
      <c r="K113" s="24" t="str">
        <f t="shared" si="14"/>
        <v>NO</v>
      </c>
      <c r="L113" s="24" t="str">
        <f t="shared" si="15"/>
        <v>NO</v>
      </c>
      <c r="M113" s="24" t="str">
        <f t="shared" si="16"/>
        <v>NO</v>
      </c>
      <c r="N113" s="18" t="str">
        <f t="shared" si="17"/>
        <v/>
      </c>
      <c r="O113" s="21" t="str">
        <f>IF(FLOTA!A113="","",FLOTA!A113)</f>
        <v/>
      </c>
      <c r="P113" s="21" t="str">
        <f>IF(FLOTA!B113="","",FLOTA!B113)</f>
        <v/>
      </c>
      <c r="Q113" s="21" t="str">
        <f>IF(FLOTA!C113="","",FLOTA!C113)</f>
        <v/>
      </c>
      <c r="R113" s="21" t="str">
        <f>IF(FLOTA!D113="","",FLOTA!D113)</f>
        <v/>
      </c>
      <c r="S113" s="21" t="str">
        <f>IF(FLOTA!E113="","",FLOTA!E113)</f>
        <v/>
      </c>
      <c r="T113" s="21" t="str">
        <f>IF(FLOTA!F113="","",FLOTA!F113)</f>
        <v/>
      </c>
      <c r="U113" s="21" t="str">
        <f>IF(FLOTA!G113="","",FLOTA!G113)</f>
        <v/>
      </c>
      <c r="V113" s="21" t="str">
        <f>IF(FLOTA!H113="","",FLOTA!H113)</f>
        <v/>
      </c>
      <c r="W113" s="21" t="str">
        <f>IF(FLOTA!L113="","",FLOTA!L113)</f>
        <v/>
      </c>
      <c r="X113" s="25" t="str">
        <f t="shared" si="18"/>
        <v/>
      </c>
      <c r="Y113" s="24" t="str">
        <f t="shared" si="19"/>
        <v/>
      </c>
      <c r="Z113" s="25" t="str">
        <f t="shared" si="20"/>
        <v/>
      </c>
    </row>
    <row r="114" spans="9:26">
      <c r="I114" s="24">
        <f t="shared" si="12"/>
        <v>0</v>
      </c>
      <c r="J114" s="24" t="str">
        <f t="shared" si="13"/>
        <v>NO</v>
      </c>
      <c r="K114" s="24" t="str">
        <f t="shared" si="14"/>
        <v>NO</v>
      </c>
      <c r="L114" s="24" t="str">
        <f t="shared" si="15"/>
        <v>NO</v>
      </c>
      <c r="M114" s="24" t="str">
        <f t="shared" si="16"/>
        <v>NO</v>
      </c>
      <c r="N114" s="18" t="str">
        <f t="shared" si="17"/>
        <v/>
      </c>
      <c r="O114" s="21" t="str">
        <f>IF(FLOTA!A114="","",FLOTA!A114)</f>
        <v/>
      </c>
      <c r="P114" s="21" t="str">
        <f>IF(FLOTA!B114="","",FLOTA!B114)</f>
        <v/>
      </c>
      <c r="Q114" s="21" t="str">
        <f>IF(FLOTA!C114="","",FLOTA!C114)</f>
        <v/>
      </c>
      <c r="R114" s="21" t="str">
        <f>IF(FLOTA!D114="","",FLOTA!D114)</f>
        <v/>
      </c>
      <c r="S114" s="21" t="str">
        <f>IF(FLOTA!E114="","",FLOTA!E114)</f>
        <v/>
      </c>
      <c r="T114" s="21" t="str">
        <f>IF(FLOTA!F114="","",FLOTA!F114)</f>
        <v/>
      </c>
      <c r="U114" s="21" t="str">
        <f>IF(FLOTA!G114="","",FLOTA!G114)</f>
        <v/>
      </c>
      <c r="V114" s="21" t="str">
        <f>IF(FLOTA!H114="","",FLOTA!H114)</f>
        <v/>
      </c>
      <c r="W114" s="21" t="str">
        <f>IF(FLOTA!L114="","",FLOTA!L114)</f>
        <v/>
      </c>
      <c r="X114" s="25" t="str">
        <f t="shared" si="18"/>
        <v/>
      </c>
      <c r="Y114" s="24" t="str">
        <f t="shared" si="19"/>
        <v/>
      </c>
      <c r="Z114" s="25" t="str">
        <f t="shared" si="20"/>
        <v/>
      </c>
    </row>
    <row r="115" spans="9:26">
      <c r="I115" s="24">
        <f t="shared" si="12"/>
        <v>0</v>
      </c>
      <c r="J115" s="24" t="str">
        <f t="shared" si="13"/>
        <v>NO</v>
      </c>
      <c r="K115" s="24" t="str">
        <f t="shared" si="14"/>
        <v>NO</v>
      </c>
      <c r="L115" s="24" t="str">
        <f t="shared" si="15"/>
        <v>NO</v>
      </c>
      <c r="M115" s="24" t="str">
        <f t="shared" si="16"/>
        <v>NO</v>
      </c>
      <c r="N115" s="18" t="str">
        <f t="shared" si="17"/>
        <v/>
      </c>
      <c r="O115" s="21" t="str">
        <f>IF(FLOTA!A115="","",FLOTA!A115)</f>
        <v/>
      </c>
      <c r="P115" s="21" t="str">
        <f>IF(FLOTA!B115="","",FLOTA!B115)</f>
        <v/>
      </c>
      <c r="Q115" s="21" t="str">
        <f>IF(FLOTA!C115="","",FLOTA!C115)</f>
        <v/>
      </c>
      <c r="R115" s="21" t="str">
        <f>IF(FLOTA!D115="","",FLOTA!D115)</f>
        <v/>
      </c>
      <c r="S115" s="21" t="str">
        <f>IF(FLOTA!E115="","",FLOTA!E115)</f>
        <v/>
      </c>
      <c r="T115" s="21" t="str">
        <f>IF(FLOTA!F115="","",FLOTA!F115)</f>
        <v/>
      </c>
      <c r="U115" s="21" t="str">
        <f>IF(FLOTA!G115="","",FLOTA!G115)</f>
        <v/>
      </c>
      <c r="V115" s="21" t="str">
        <f>IF(FLOTA!H115="","",FLOTA!H115)</f>
        <v/>
      </c>
      <c r="W115" s="21" t="str">
        <f>IF(FLOTA!L115="","",FLOTA!L115)</f>
        <v/>
      </c>
      <c r="X115" s="25" t="str">
        <f t="shared" si="18"/>
        <v/>
      </c>
      <c r="Y115" s="24" t="str">
        <f t="shared" si="19"/>
        <v/>
      </c>
      <c r="Z115" s="25" t="str">
        <f t="shared" si="20"/>
        <v/>
      </c>
    </row>
    <row r="116" spans="9:26">
      <c r="I116" s="24">
        <f t="shared" si="12"/>
        <v>0</v>
      </c>
      <c r="J116" s="24" t="str">
        <f t="shared" si="13"/>
        <v>NO</v>
      </c>
      <c r="K116" s="24" t="str">
        <f t="shared" si="14"/>
        <v>NO</v>
      </c>
      <c r="L116" s="24" t="str">
        <f t="shared" si="15"/>
        <v>NO</v>
      </c>
      <c r="M116" s="24" t="str">
        <f t="shared" si="16"/>
        <v>NO</v>
      </c>
      <c r="N116" s="18" t="str">
        <f t="shared" si="17"/>
        <v/>
      </c>
      <c r="O116" s="21" t="str">
        <f>IF(FLOTA!A116="","",FLOTA!A116)</f>
        <v/>
      </c>
      <c r="P116" s="21" t="str">
        <f>IF(FLOTA!B116="","",FLOTA!B116)</f>
        <v/>
      </c>
      <c r="Q116" s="21" t="str">
        <f>IF(FLOTA!C116="","",FLOTA!C116)</f>
        <v/>
      </c>
      <c r="R116" s="21" t="str">
        <f>IF(FLOTA!D116="","",FLOTA!D116)</f>
        <v/>
      </c>
      <c r="S116" s="21" t="str">
        <f>IF(FLOTA!E116="","",FLOTA!E116)</f>
        <v/>
      </c>
      <c r="T116" s="21" t="str">
        <f>IF(FLOTA!F116="","",FLOTA!F116)</f>
        <v/>
      </c>
      <c r="U116" s="21" t="str">
        <f>IF(FLOTA!G116="","",FLOTA!G116)</f>
        <v/>
      </c>
      <c r="V116" s="21" t="str">
        <f>IF(FLOTA!H116="","",FLOTA!H116)</f>
        <v/>
      </c>
      <c r="W116" s="21" t="str">
        <f>IF(FLOTA!L116="","",FLOTA!L116)</f>
        <v/>
      </c>
      <c r="X116" s="25" t="str">
        <f t="shared" si="18"/>
        <v/>
      </c>
      <c r="Y116" s="24" t="str">
        <f t="shared" si="19"/>
        <v/>
      </c>
      <c r="Z116" s="25" t="str">
        <f t="shared" si="20"/>
        <v/>
      </c>
    </row>
    <row r="117" spans="9:26">
      <c r="I117" s="24">
        <f t="shared" si="12"/>
        <v>0</v>
      </c>
      <c r="J117" s="24" t="str">
        <f t="shared" si="13"/>
        <v>NO</v>
      </c>
      <c r="K117" s="24" t="str">
        <f t="shared" si="14"/>
        <v>NO</v>
      </c>
      <c r="L117" s="24" t="str">
        <f t="shared" si="15"/>
        <v>NO</v>
      </c>
      <c r="M117" s="24" t="str">
        <f t="shared" si="16"/>
        <v>NO</v>
      </c>
      <c r="N117" s="18" t="str">
        <f t="shared" si="17"/>
        <v/>
      </c>
      <c r="O117" s="21" t="str">
        <f>IF(FLOTA!A117="","",FLOTA!A117)</f>
        <v/>
      </c>
      <c r="P117" s="21" t="str">
        <f>IF(FLOTA!B117="","",FLOTA!B117)</f>
        <v/>
      </c>
      <c r="Q117" s="21" t="str">
        <f>IF(FLOTA!C117="","",FLOTA!C117)</f>
        <v/>
      </c>
      <c r="R117" s="21" t="str">
        <f>IF(FLOTA!D117="","",FLOTA!D117)</f>
        <v/>
      </c>
      <c r="S117" s="21" t="str">
        <f>IF(FLOTA!E117="","",FLOTA!E117)</f>
        <v/>
      </c>
      <c r="T117" s="21" t="str">
        <f>IF(FLOTA!F117="","",FLOTA!F117)</f>
        <v/>
      </c>
      <c r="U117" s="21" t="str">
        <f>IF(FLOTA!G117="","",FLOTA!G117)</f>
        <v/>
      </c>
      <c r="V117" s="21" t="str">
        <f>IF(FLOTA!H117="","",FLOTA!H117)</f>
        <v/>
      </c>
      <c r="W117" s="21" t="str">
        <f>IF(FLOTA!L117="","",FLOTA!L117)</f>
        <v/>
      </c>
      <c r="X117" s="25" t="str">
        <f t="shared" si="18"/>
        <v/>
      </c>
      <c r="Y117" s="24" t="str">
        <f t="shared" si="19"/>
        <v/>
      </c>
      <c r="Z117" s="25" t="str">
        <f t="shared" si="20"/>
        <v/>
      </c>
    </row>
    <row r="118" spans="9:26">
      <c r="I118" s="24">
        <f t="shared" si="12"/>
        <v>0</v>
      </c>
      <c r="J118" s="24" t="str">
        <f t="shared" si="13"/>
        <v>NO</v>
      </c>
      <c r="K118" s="24" t="str">
        <f t="shared" si="14"/>
        <v>NO</v>
      </c>
      <c r="L118" s="24" t="str">
        <f t="shared" si="15"/>
        <v>NO</v>
      </c>
      <c r="M118" s="24" t="str">
        <f t="shared" si="16"/>
        <v>NO</v>
      </c>
      <c r="N118" s="18" t="str">
        <f t="shared" si="17"/>
        <v/>
      </c>
      <c r="O118" s="21" t="str">
        <f>IF(FLOTA!A118="","",FLOTA!A118)</f>
        <v/>
      </c>
      <c r="P118" s="21" t="str">
        <f>IF(FLOTA!B118="","",FLOTA!B118)</f>
        <v/>
      </c>
      <c r="Q118" s="21" t="str">
        <f>IF(FLOTA!C118="","",FLOTA!C118)</f>
        <v/>
      </c>
      <c r="R118" s="21" t="str">
        <f>IF(FLOTA!D118="","",FLOTA!D118)</f>
        <v/>
      </c>
      <c r="S118" s="21" t="str">
        <f>IF(FLOTA!E118="","",FLOTA!E118)</f>
        <v/>
      </c>
      <c r="T118" s="21" t="str">
        <f>IF(FLOTA!F118="","",FLOTA!F118)</f>
        <v/>
      </c>
      <c r="U118" s="21" t="str">
        <f>IF(FLOTA!G118="","",FLOTA!G118)</f>
        <v/>
      </c>
      <c r="V118" s="21" t="str">
        <f>IF(FLOTA!H118="","",FLOTA!H118)</f>
        <v/>
      </c>
      <c r="W118" s="21" t="str">
        <f>IF(FLOTA!L118="","",FLOTA!L118)</f>
        <v/>
      </c>
      <c r="X118" s="25" t="str">
        <f t="shared" si="18"/>
        <v/>
      </c>
      <c r="Y118" s="24" t="str">
        <f t="shared" si="19"/>
        <v/>
      </c>
      <c r="Z118" s="25" t="str">
        <f t="shared" si="20"/>
        <v/>
      </c>
    </row>
    <row r="119" spans="9:26">
      <c r="I119" s="24">
        <f t="shared" si="12"/>
        <v>0</v>
      </c>
      <c r="J119" s="24" t="str">
        <f t="shared" si="13"/>
        <v>NO</v>
      </c>
      <c r="K119" s="24" t="str">
        <f t="shared" si="14"/>
        <v>NO</v>
      </c>
      <c r="L119" s="24" t="str">
        <f t="shared" si="15"/>
        <v>NO</v>
      </c>
      <c r="M119" s="24" t="str">
        <f t="shared" si="16"/>
        <v>NO</v>
      </c>
      <c r="N119" s="18" t="str">
        <f t="shared" si="17"/>
        <v/>
      </c>
      <c r="O119" s="21" t="str">
        <f>IF(FLOTA!A119="","",FLOTA!A119)</f>
        <v/>
      </c>
      <c r="P119" s="21" t="str">
        <f>IF(FLOTA!B119="","",FLOTA!B119)</f>
        <v/>
      </c>
      <c r="Q119" s="21" t="str">
        <f>IF(FLOTA!C119="","",FLOTA!C119)</f>
        <v/>
      </c>
      <c r="R119" s="21" t="str">
        <f>IF(FLOTA!D119="","",FLOTA!D119)</f>
        <v/>
      </c>
      <c r="S119" s="21" t="str">
        <f>IF(FLOTA!E119="","",FLOTA!E119)</f>
        <v/>
      </c>
      <c r="T119" s="21" t="str">
        <f>IF(FLOTA!F119="","",FLOTA!F119)</f>
        <v/>
      </c>
      <c r="U119" s="21" t="str">
        <f>IF(FLOTA!G119="","",FLOTA!G119)</f>
        <v/>
      </c>
      <c r="V119" s="21" t="str">
        <f>IF(FLOTA!H119="","",FLOTA!H119)</f>
        <v/>
      </c>
      <c r="W119" s="21" t="str">
        <f>IF(FLOTA!L119="","",FLOTA!L119)</f>
        <v/>
      </c>
      <c r="X119" s="25" t="str">
        <f t="shared" si="18"/>
        <v/>
      </c>
      <c r="Y119" s="24" t="str">
        <f t="shared" si="19"/>
        <v/>
      </c>
      <c r="Z119" s="25" t="str">
        <f t="shared" si="20"/>
        <v/>
      </c>
    </row>
    <row r="120" spans="9:26">
      <c r="I120" s="24">
        <f t="shared" si="12"/>
        <v>0</v>
      </c>
      <c r="J120" s="24" t="str">
        <f t="shared" si="13"/>
        <v>NO</v>
      </c>
      <c r="K120" s="24" t="str">
        <f t="shared" si="14"/>
        <v>NO</v>
      </c>
      <c r="L120" s="24" t="str">
        <f t="shared" si="15"/>
        <v>NO</v>
      </c>
      <c r="M120" s="24" t="str">
        <f t="shared" si="16"/>
        <v>NO</v>
      </c>
      <c r="N120" s="18" t="str">
        <f t="shared" si="17"/>
        <v/>
      </c>
      <c r="O120" s="21" t="str">
        <f>IF(FLOTA!A120="","",FLOTA!A120)</f>
        <v/>
      </c>
      <c r="P120" s="21" t="str">
        <f>IF(FLOTA!B120="","",FLOTA!B120)</f>
        <v/>
      </c>
      <c r="Q120" s="21" t="str">
        <f>IF(FLOTA!C120="","",FLOTA!C120)</f>
        <v/>
      </c>
      <c r="R120" s="21" t="str">
        <f>IF(FLOTA!D120="","",FLOTA!D120)</f>
        <v/>
      </c>
      <c r="S120" s="21" t="str">
        <f>IF(FLOTA!E120="","",FLOTA!E120)</f>
        <v/>
      </c>
      <c r="T120" s="21" t="str">
        <f>IF(FLOTA!F120="","",FLOTA!F120)</f>
        <v/>
      </c>
      <c r="U120" s="21" t="str">
        <f>IF(FLOTA!G120="","",FLOTA!G120)</f>
        <v/>
      </c>
      <c r="V120" s="21" t="str">
        <f>IF(FLOTA!H120="","",FLOTA!H120)</f>
        <v/>
      </c>
      <c r="W120" s="21" t="str">
        <f>IF(FLOTA!L120="","",FLOTA!L120)</f>
        <v/>
      </c>
      <c r="X120" s="25" t="str">
        <f t="shared" si="18"/>
        <v/>
      </c>
      <c r="Y120" s="24" t="str">
        <f t="shared" si="19"/>
        <v/>
      </c>
      <c r="Z120" s="25" t="str">
        <f t="shared" si="20"/>
        <v/>
      </c>
    </row>
    <row r="121" spans="9:26">
      <c r="I121" s="24">
        <f t="shared" si="12"/>
        <v>0</v>
      </c>
      <c r="J121" s="24" t="str">
        <f t="shared" si="13"/>
        <v>NO</v>
      </c>
      <c r="K121" s="24" t="str">
        <f t="shared" si="14"/>
        <v>NO</v>
      </c>
      <c r="L121" s="24" t="str">
        <f t="shared" si="15"/>
        <v>NO</v>
      </c>
      <c r="M121" s="24" t="str">
        <f t="shared" si="16"/>
        <v>NO</v>
      </c>
      <c r="N121" s="18" t="str">
        <f t="shared" si="17"/>
        <v/>
      </c>
      <c r="O121" s="21" t="str">
        <f>IF(FLOTA!A121="","",FLOTA!A121)</f>
        <v/>
      </c>
      <c r="P121" s="21" t="str">
        <f>IF(FLOTA!B121="","",FLOTA!B121)</f>
        <v/>
      </c>
      <c r="Q121" s="21" t="str">
        <f>IF(FLOTA!C121="","",FLOTA!C121)</f>
        <v/>
      </c>
      <c r="R121" s="21" t="str">
        <f>IF(FLOTA!D121="","",FLOTA!D121)</f>
        <v/>
      </c>
      <c r="S121" s="21" t="str">
        <f>IF(FLOTA!E121="","",FLOTA!E121)</f>
        <v/>
      </c>
      <c r="T121" s="21" t="str">
        <f>IF(FLOTA!F121="","",FLOTA!F121)</f>
        <v/>
      </c>
      <c r="U121" s="21" t="str">
        <f>IF(FLOTA!G121="","",FLOTA!G121)</f>
        <v/>
      </c>
      <c r="V121" s="21" t="str">
        <f>IF(FLOTA!H121="","",FLOTA!H121)</f>
        <v/>
      </c>
      <c r="W121" s="21" t="str">
        <f>IF(FLOTA!L121="","",FLOTA!L121)</f>
        <v/>
      </c>
      <c r="X121" s="25" t="str">
        <f t="shared" si="18"/>
        <v/>
      </c>
      <c r="Y121" s="24" t="str">
        <f t="shared" si="19"/>
        <v/>
      </c>
      <c r="Z121" s="25" t="str">
        <f t="shared" si="20"/>
        <v/>
      </c>
    </row>
    <row r="122" spans="9:26">
      <c r="I122" s="24">
        <f t="shared" si="12"/>
        <v>0</v>
      </c>
      <c r="J122" s="24" t="str">
        <f t="shared" si="13"/>
        <v>NO</v>
      </c>
      <c r="K122" s="24" t="str">
        <f t="shared" si="14"/>
        <v>NO</v>
      </c>
      <c r="L122" s="24" t="str">
        <f t="shared" si="15"/>
        <v>NO</v>
      </c>
      <c r="M122" s="24" t="str">
        <f t="shared" si="16"/>
        <v>NO</v>
      </c>
      <c r="N122" s="18" t="str">
        <f t="shared" si="17"/>
        <v/>
      </c>
      <c r="O122" s="21" t="str">
        <f>IF(FLOTA!A122="","",FLOTA!A122)</f>
        <v/>
      </c>
      <c r="P122" s="21" t="str">
        <f>IF(FLOTA!B122="","",FLOTA!B122)</f>
        <v/>
      </c>
      <c r="Q122" s="21" t="str">
        <f>IF(FLOTA!C122="","",FLOTA!C122)</f>
        <v/>
      </c>
      <c r="R122" s="21" t="str">
        <f>IF(FLOTA!D122="","",FLOTA!D122)</f>
        <v/>
      </c>
      <c r="S122" s="21" t="str">
        <f>IF(FLOTA!E122="","",FLOTA!E122)</f>
        <v/>
      </c>
      <c r="T122" s="21" t="str">
        <f>IF(FLOTA!F122="","",FLOTA!F122)</f>
        <v/>
      </c>
      <c r="U122" s="21" t="str">
        <f>IF(FLOTA!G122="","",FLOTA!G122)</f>
        <v/>
      </c>
      <c r="V122" s="21" t="str">
        <f>IF(FLOTA!H122="","",FLOTA!H122)</f>
        <v/>
      </c>
      <c r="W122" s="21" t="str">
        <f>IF(FLOTA!L122="","",FLOTA!L122)</f>
        <v/>
      </c>
      <c r="X122" s="25" t="str">
        <f t="shared" si="18"/>
        <v/>
      </c>
      <c r="Y122" s="24" t="str">
        <f t="shared" si="19"/>
        <v/>
      </c>
      <c r="Z122" s="25" t="str">
        <f t="shared" si="20"/>
        <v/>
      </c>
    </row>
    <row r="123" spans="9:26">
      <c r="I123" s="24">
        <f t="shared" si="12"/>
        <v>0</v>
      </c>
      <c r="J123" s="24" t="str">
        <f t="shared" si="13"/>
        <v>NO</v>
      </c>
      <c r="K123" s="24" t="str">
        <f t="shared" si="14"/>
        <v>NO</v>
      </c>
      <c r="L123" s="24" t="str">
        <f t="shared" si="15"/>
        <v>NO</v>
      </c>
      <c r="M123" s="24" t="str">
        <f t="shared" si="16"/>
        <v>NO</v>
      </c>
      <c r="N123" s="18" t="str">
        <f t="shared" si="17"/>
        <v/>
      </c>
      <c r="O123" s="21" t="str">
        <f>IF(FLOTA!A123="","",FLOTA!A123)</f>
        <v/>
      </c>
      <c r="P123" s="21" t="str">
        <f>IF(FLOTA!B123="","",FLOTA!B123)</f>
        <v/>
      </c>
      <c r="Q123" s="21" t="str">
        <f>IF(FLOTA!C123="","",FLOTA!C123)</f>
        <v/>
      </c>
      <c r="R123" s="21" t="str">
        <f>IF(FLOTA!D123="","",FLOTA!D123)</f>
        <v/>
      </c>
      <c r="S123" s="21" t="str">
        <f>IF(FLOTA!E123="","",FLOTA!E123)</f>
        <v/>
      </c>
      <c r="T123" s="21" t="str">
        <f>IF(FLOTA!F123="","",FLOTA!F123)</f>
        <v/>
      </c>
      <c r="U123" s="21" t="str">
        <f>IF(FLOTA!G123="","",FLOTA!G123)</f>
        <v/>
      </c>
      <c r="V123" s="21" t="str">
        <f>IF(FLOTA!H123="","",FLOTA!H123)</f>
        <v/>
      </c>
      <c r="W123" s="21" t="str">
        <f>IF(FLOTA!L123="","",FLOTA!L123)</f>
        <v/>
      </c>
      <c r="X123" s="25" t="str">
        <f t="shared" si="18"/>
        <v/>
      </c>
      <c r="Y123" s="24" t="str">
        <f t="shared" si="19"/>
        <v/>
      </c>
      <c r="Z123" s="25" t="str">
        <f t="shared" si="20"/>
        <v/>
      </c>
    </row>
    <row r="124" spans="9:26">
      <c r="I124" s="24">
        <f t="shared" si="12"/>
        <v>0</v>
      </c>
      <c r="J124" s="24" t="str">
        <f t="shared" si="13"/>
        <v>NO</v>
      </c>
      <c r="K124" s="24" t="str">
        <f t="shared" si="14"/>
        <v>NO</v>
      </c>
      <c r="L124" s="24" t="str">
        <f t="shared" si="15"/>
        <v>NO</v>
      </c>
      <c r="M124" s="24" t="str">
        <f t="shared" si="16"/>
        <v>NO</v>
      </c>
      <c r="N124" s="18" t="str">
        <f t="shared" si="17"/>
        <v/>
      </c>
      <c r="O124" s="21" t="str">
        <f>IF(FLOTA!A124="","",FLOTA!A124)</f>
        <v/>
      </c>
      <c r="P124" s="21" t="str">
        <f>IF(FLOTA!B124="","",FLOTA!B124)</f>
        <v/>
      </c>
      <c r="Q124" s="21" t="str">
        <f>IF(FLOTA!C124="","",FLOTA!C124)</f>
        <v/>
      </c>
      <c r="R124" s="21" t="str">
        <f>IF(FLOTA!D124="","",FLOTA!D124)</f>
        <v/>
      </c>
      <c r="S124" s="21" t="str">
        <f>IF(FLOTA!E124="","",FLOTA!E124)</f>
        <v/>
      </c>
      <c r="T124" s="21" t="str">
        <f>IF(FLOTA!F124="","",FLOTA!F124)</f>
        <v/>
      </c>
      <c r="U124" s="21" t="str">
        <f>IF(FLOTA!G124="","",FLOTA!G124)</f>
        <v/>
      </c>
      <c r="V124" s="21" t="str">
        <f>IF(FLOTA!H124="","",FLOTA!H124)</f>
        <v/>
      </c>
      <c r="W124" s="21" t="str">
        <f>IF(FLOTA!L124="","",FLOTA!L124)</f>
        <v/>
      </c>
      <c r="X124" s="25" t="str">
        <f t="shared" si="18"/>
        <v/>
      </c>
      <c r="Y124" s="24" t="str">
        <f t="shared" si="19"/>
        <v/>
      </c>
      <c r="Z124" s="25" t="str">
        <f t="shared" si="20"/>
        <v/>
      </c>
    </row>
    <row r="125" spans="9:26">
      <c r="I125" s="24">
        <f t="shared" si="12"/>
        <v>0</v>
      </c>
      <c r="J125" s="24" t="str">
        <f t="shared" si="13"/>
        <v>NO</v>
      </c>
      <c r="K125" s="24" t="str">
        <f t="shared" si="14"/>
        <v>NO</v>
      </c>
      <c r="L125" s="24" t="str">
        <f t="shared" si="15"/>
        <v>NO</v>
      </c>
      <c r="M125" s="24" t="str">
        <f t="shared" si="16"/>
        <v>NO</v>
      </c>
      <c r="N125" s="18" t="str">
        <f t="shared" si="17"/>
        <v/>
      </c>
      <c r="O125" s="21" t="str">
        <f>IF(FLOTA!A125="","",FLOTA!A125)</f>
        <v/>
      </c>
      <c r="P125" s="21" t="str">
        <f>IF(FLOTA!B125="","",FLOTA!B125)</f>
        <v/>
      </c>
      <c r="Q125" s="21" t="str">
        <f>IF(FLOTA!C125="","",FLOTA!C125)</f>
        <v/>
      </c>
      <c r="R125" s="21" t="str">
        <f>IF(FLOTA!D125="","",FLOTA!D125)</f>
        <v/>
      </c>
      <c r="S125" s="21" t="str">
        <f>IF(FLOTA!E125="","",FLOTA!E125)</f>
        <v/>
      </c>
      <c r="T125" s="21" t="str">
        <f>IF(FLOTA!F125="","",FLOTA!F125)</f>
        <v/>
      </c>
      <c r="U125" s="21" t="str">
        <f>IF(FLOTA!G125="","",FLOTA!G125)</f>
        <v/>
      </c>
      <c r="V125" s="21" t="str">
        <f>IF(FLOTA!H125="","",FLOTA!H125)</f>
        <v/>
      </c>
      <c r="W125" s="21" t="str">
        <f>IF(FLOTA!L125="","",FLOTA!L125)</f>
        <v/>
      </c>
      <c r="X125" s="25" t="str">
        <f t="shared" si="18"/>
        <v/>
      </c>
      <c r="Y125" s="24" t="str">
        <f t="shared" si="19"/>
        <v/>
      </c>
      <c r="Z125" s="25" t="str">
        <f t="shared" si="20"/>
        <v/>
      </c>
    </row>
    <row r="126" spans="9:26">
      <c r="I126" s="24">
        <f t="shared" si="12"/>
        <v>0</v>
      </c>
      <c r="J126" s="24" t="str">
        <f t="shared" si="13"/>
        <v>NO</v>
      </c>
      <c r="K126" s="24" t="str">
        <f t="shared" si="14"/>
        <v>NO</v>
      </c>
      <c r="L126" s="24" t="str">
        <f t="shared" si="15"/>
        <v>NO</v>
      </c>
      <c r="M126" s="24" t="str">
        <f t="shared" si="16"/>
        <v>NO</v>
      </c>
      <c r="N126" s="18" t="str">
        <f t="shared" si="17"/>
        <v/>
      </c>
      <c r="O126" s="21" t="str">
        <f>IF(FLOTA!A126="","",FLOTA!A126)</f>
        <v/>
      </c>
      <c r="P126" s="21" t="str">
        <f>IF(FLOTA!B126="","",FLOTA!B126)</f>
        <v/>
      </c>
      <c r="Q126" s="21" t="str">
        <f>IF(FLOTA!C126="","",FLOTA!C126)</f>
        <v/>
      </c>
      <c r="R126" s="21" t="str">
        <f>IF(FLOTA!D126="","",FLOTA!D126)</f>
        <v/>
      </c>
      <c r="S126" s="21" t="str">
        <f>IF(FLOTA!E126="","",FLOTA!E126)</f>
        <v/>
      </c>
      <c r="T126" s="21" t="str">
        <f>IF(FLOTA!F126="","",FLOTA!F126)</f>
        <v/>
      </c>
      <c r="U126" s="21" t="str">
        <f>IF(FLOTA!G126="","",FLOTA!G126)</f>
        <v/>
      </c>
      <c r="V126" s="21" t="str">
        <f>IF(FLOTA!H126="","",FLOTA!H126)</f>
        <v/>
      </c>
      <c r="W126" s="21" t="str">
        <f>IF(FLOTA!L126="","",FLOTA!L126)</f>
        <v/>
      </c>
      <c r="X126" s="25" t="str">
        <f t="shared" si="18"/>
        <v/>
      </c>
      <c r="Y126" s="24" t="str">
        <f t="shared" si="19"/>
        <v/>
      </c>
      <c r="Z126" s="25" t="str">
        <f t="shared" si="20"/>
        <v/>
      </c>
    </row>
    <row r="127" spans="9:26">
      <c r="I127" s="24">
        <f t="shared" si="12"/>
        <v>0</v>
      </c>
      <c r="J127" s="24" t="str">
        <f t="shared" si="13"/>
        <v>NO</v>
      </c>
      <c r="K127" s="24" t="str">
        <f t="shared" si="14"/>
        <v>NO</v>
      </c>
      <c r="L127" s="24" t="str">
        <f t="shared" si="15"/>
        <v>NO</v>
      </c>
      <c r="M127" s="24" t="str">
        <f t="shared" si="16"/>
        <v>NO</v>
      </c>
      <c r="N127" s="18" t="str">
        <f t="shared" si="17"/>
        <v/>
      </c>
      <c r="O127" s="21" t="str">
        <f>IF(FLOTA!A127="","",FLOTA!A127)</f>
        <v/>
      </c>
      <c r="P127" s="21" t="str">
        <f>IF(FLOTA!B127="","",FLOTA!B127)</f>
        <v/>
      </c>
      <c r="Q127" s="21" t="str">
        <f>IF(FLOTA!C127="","",FLOTA!C127)</f>
        <v/>
      </c>
      <c r="R127" s="21" t="str">
        <f>IF(FLOTA!D127="","",FLOTA!D127)</f>
        <v/>
      </c>
      <c r="S127" s="21" t="str">
        <f>IF(FLOTA!E127="","",FLOTA!E127)</f>
        <v/>
      </c>
      <c r="T127" s="21" t="str">
        <f>IF(FLOTA!F127="","",FLOTA!F127)</f>
        <v/>
      </c>
      <c r="U127" s="21" t="str">
        <f>IF(FLOTA!G127="","",FLOTA!G127)</f>
        <v/>
      </c>
      <c r="V127" s="21" t="str">
        <f>IF(FLOTA!H127="","",FLOTA!H127)</f>
        <v/>
      </c>
      <c r="W127" s="21" t="str">
        <f>IF(FLOTA!L127="","",FLOTA!L127)</f>
        <v/>
      </c>
      <c r="X127" s="25" t="str">
        <f t="shared" si="18"/>
        <v/>
      </c>
      <c r="Y127" s="24" t="str">
        <f t="shared" si="19"/>
        <v/>
      </c>
      <c r="Z127" s="25" t="str">
        <f t="shared" si="20"/>
        <v/>
      </c>
    </row>
    <row r="128" spans="9:26">
      <c r="I128" s="24">
        <f t="shared" si="12"/>
        <v>0</v>
      </c>
      <c r="J128" s="24" t="str">
        <f t="shared" si="13"/>
        <v>NO</v>
      </c>
      <c r="K128" s="24" t="str">
        <f t="shared" si="14"/>
        <v>NO</v>
      </c>
      <c r="L128" s="24" t="str">
        <f t="shared" si="15"/>
        <v>NO</v>
      </c>
      <c r="M128" s="24" t="str">
        <f t="shared" si="16"/>
        <v>NO</v>
      </c>
      <c r="N128" s="18" t="str">
        <f t="shared" si="17"/>
        <v/>
      </c>
      <c r="O128" s="21" t="str">
        <f>IF(FLOTA!A128="","",FLOTA!A128)</f>
        <v/>
      </c>
      <c r="P128" s="21" t="str">
        <f>IF(FLOTA!B128="","",FLOTA!B128)</f>
        <v/>
      </c>
      <c r="Q128" s="21" t="str">
        <f>IF(FLOTA!C128="","",FLOTA!C128)</f>
        <v/>
      </c>
      <c r="R128" s="21" t="str">
        <f>IF(FLOTA!D128="","",FLOTA!D128)</f>
        <v/>
      </c>
      <c r="S128" s="21" t="str">
        <f>IF(FLOTA!E128="","",FLOTA!E128)</f>
        <v/>
      </c>
      <c r="T128" s="21" t="str">
        <f>IF(FLOTA!F128="","",FLOTA!F128)</f>
        <v/>
      </c>
      <c r="U128" s="21" t="str">
        <f>IF(FLOTA!G128="","",FLOTA!G128)</f>
        <v/>
      </c>
      <c r="V128" s="21" t="str">
        <f>IF(FLOTA!H128="","",FLOTA!H128)</f>
        <v/>
      </c>
      <c r="W128" s="21" t="str">
        <f>IF(FLOTA!L128="","",FLOTA!L128)</f>
        <v/>
      </c>
      <c r="X128" s="25" t="str">
        <f t="shared" si="18"/>
        <v/>
      </c>
      <c r="Y128" s="24" t="str">
        <f t="shared" si="19"/>
        <v/>
      </c>
      <c r="Z128" s="25" t="str">
        <f t="shared" si="20"/>
        <v/>
      </c>
    </row>
    <row r="129" spans="9:26">
      <c r="I129" s="24">
        <f t="shared" si="12"/>
        <v>0</v>
      </c>
      <c r="J129" s="24" t="str">
        <f t="shared" si="13"/>
        <v>NO</v>
      </c>
      <c r="K129" s="24" t="str">
        <f t="shared" si="14"/>
        <v>NO</v>
      </c>
      <c r="L129" s="24" t="str">
        <f t="shared" si="15"/>
        <v>NO</v>
      </c>
      <c r="M129" s="24" t="str">
        <f t="shared" si="16"/>
        <v>NO</v>
      </c>
      <c r="N129" s="18" t="str">
        <f t="shared" si="17"/>
        <v/>
      </c>
      <c r="O129" s="21" t="str">
        <f>IF(FLOTA!A129="","",FLOTA!A129)</f>
        <v/>
      </c>
      <c r="P129" s="21" t="str">
        <f>IF(FLOTA!B129="","",FLOTA!B129)</f>
        <v/>
      </c>
      <c r="Q129" s="21" t="str">
        <f>IF(FLOTA!C129="","",FLOTA!C129)</f>
        <v/>
      </c>
      <c r="R129" s="21" t="str">
        <f>IF(FLOTA!D129="","",FLOTA!D129)</f>
        <v/>
      </c>
      <c r="S129" s="21" t="str">
        <f>IF(FLOTA!E129="","",FLOTA!E129)</f>
        <v/>
      </c>
      <c r="T129" s="21" t="str">
        <f>IF(FLOTA!F129="","",FLOTA!F129)</f>
        <v/>
      </c>
      <c r="U129" s="21" t="str">
        <f>IF(FLOTA!G129="","",FLOTA!G129)</f>
        <v/>
      </c>
      <c r="V129" s="21" t="str">
        <f>IF(FLOTA!H129="","",FLOTA!H129)</f>
        <v/>
      </c>
      <c r="W129" s="21" t="str">
        <f>IF(FLOTA!L129="","",FLOTA!L129)</f>
        <v/>
      </c>
      <c r="X129" s="25" t="str">
        <f t="shared" si="18"/>
        <v/>
      </c>
      <c r="Y129" s="24" t="str">
        <f t="shared" si="19"/>
        <v/>
      </c>
      <c r="Z129" s="25" t="str">
        <f t="shared" si="20"/>
        <v/>
      </c>
    </row>
    <row r="130" spans="9:26">
      <c r="I130" s="24">
        <f t="shared" si="12"/>
        <v>0</v>
      </c>
      <c r="J130" s="24" t="str">
        <f t="shared" si="13"/>
        <v>NO</v>
      </c>
      <c r="K130" s="24" t="str">
        <f t="shared" si="14"/>
        <v>NO</v>
      </c>
      <c r="L130" s="24" t="str">
        <f t="shared" si="15"/>
        <v>NO</v>
      </c>
      <c r="M130" s="24" t="str">
        <f t="shared" si="16"/>
        <v>NO</v>
      </c>
      <c r="N130" s="18" t="str">
        <f t="shared" si="17"/>
        <v/>
      </c>
      <c r="O130" s="21" t="str">
        <f>IF(FLOTA!A130="","",FLOTA!A130)</f>
        <v/>
      </c>
      <c r="P130" s="21" t="str">
        <f>IF(FLOTA!B130="","",FLOTA!B130)</f>
        <v/>
      </c>
      <c r="Q130" s="21" t="str">
        <f>IF(FLOTA!C130="","",FLOTA!C130)</f>
        <v/>
      </c>
      <c r="R130" s="21" t="str">
        <f>IF(FLOTA!D130="","",FLOTA!D130)</f>
        <v/>
      </c>
      <c r="S130" s="21" t="str">
        <f>IF(FLOTA!E130="","",FLOTA!E130)</f>
        <v/>
      </c>
      <c r="T130" s="21" t="str">
        <f>IF(FLOTA!F130="","",FLOTA!F130)</f>
        <v/>
      </c>
      <c r="U130" s="21" t="str">
        <f>IF(FLOTA!G130="","",FLOTA!G130)</f>
        <v/>
      </c>
      <c r="V130" s="21" t="str">
        <f>IF(FLOTA!H130="","",FLOTA!H130)</f>
        <v/>
      </c>
      <c r="W130" s="21" t="str">
        <f>IF(FLOTA!L130="","",FLOTA!L130)</f>
        <v/>
      </c>
      <c r="X130" s="25" t="str">
        <f t="shared" si="18"/>
        <v/>
      </c>
      <c r="Y130" s="24" t="str">
        <f t="shared" si="19"/>
        <v/>
      </c>
      <c r="Z130" s="25" t="str">
        <f t="shared" si="20"/>
        <v/>
      </c>
    </row>
    <row r="131" spans="9:26">
      <c r="I131" s="24">
        <f t="shared" ref="I131:I194" si="21">IF(N131="",0,IFERROR(K131*J131+L131,"NO"))</f>
        <v>0</v>
      </c>
      <c r="J131" s="24" t="str">
        <f t="shared" ref="J131:J194" si="22">IF(N131="","NO",RANK(X131,$X$2:$X$1001))</f>
        <v>NO</v>
      </c>
      <c r="K131" s="24" t="str">
        <f t="shared" ref="K131:K194" si="23">IF(N131="","NO",RANK(Z131,$Z$2:$Z$1001))</f>
        <v>NO</v>
      </c>
      <c r="L131" s="24" t="str">
        <f t="shared" ref="L131:L194" si="24">IFERROR(IF(N131="","NO",RANK(N131,$N$2:$N$1001)),100)</f>
        <v>NO</v>
      </c>
      <c r="M131" s="24" t="str">
        <f t="shared" ref="M131:M194" si="25">IF(N131="","NO",RANK(I131,$I$2:$I$1001))</f>
        <v>NO</v>
      </c>
      <c r="N131" s="18" t="str">
        <f t="shared" ref="N131:N194" si="26">IF(X131=$D$3,O131,"")</f>
        <v/>
      </c>
      <c r="O131" s="21" t="str">
        <f>IF(FLOTA!A131="","",FLOTA!A131)</f>
        <v/>
      </c>
      <c r="P131" s="21" t="str">
        <f>IF(FLOTA!B131="","",FLOTA!B131)</f>
        <v/>
      </c>
      <c r="Q131" s="21" t="str">
        <f>IF(FLOTA!C131="","",FLOTA!C131)</f>
        <v/>
      </c>
      <c r="R131" s="21" t="str">
        <f>IF(FLOTA!D131="","",FLOTA!D131)</f>
        <v/>
      </c>
      <c r="S131" s="21" t="str">
        <f>IF(FLOTA!E131="","",FLOTA!E131)</f>
        <v/>
      </c>
      <c r="T131" s="21" t="str">
        <f>IF(FLOTA!F131="","",FLOTA!F131)</f>
        <v/>
      </c>
      <c r="U131" s="21" t="str">
        <f>IF(FLOTA!G131="","",FLOTA!G131)</f>
        <v/>
      </c>
      <c r="V131" s="21" t="str">
        <f>IF(FLOTA!H131="","",FLOTA!H131)</f>
        <v/>
      </c>
      <c r="W131" s="21" t="str">
        <f>IF(FLOTA!L131="","",FLOTA!L131)</f>
        <v/>
      </c>
      <c r="X131" s="25" t="str">
        <f t="shared" ref="X131:X194" si="27">IF(Y131=$F$2,IFERROR(MONTH(S131),""),"")</f>
        <v/>
      </c>
      <c r="Y131" s="24" t="str">
        <f t="shared" ref="Y131:Y194" si="28">IFERROR(YEAR(S131),"")</f>
        <v/>
      </c>
      <c r="Z131" s="25" t="str">
        <f t="shared" ref="Z131:Z194" si="29">IF(X131=$D$3,IFERROR(DAY(S131),""),"")</f>
        <v/>
      </c>
    </row>
    <row r="132" spans="9:26">
      <c r="I132" s="24">
        <f t="shared" si="21"/>
        <v>0</v>
      </c>
      <c r="J132" s="24" t="str">
        <f t="shared" si="22"/>
        <v>NO</v>
      </c>
      <c r="K132" s="24" t="str">
        <f t="shared" si="23"/>
        <v>NO</v>
      </c>
      <c r="L132" s="24" t="str">
        <f t="shared" si="24"/>
        <v>NO</v>
      </c>
      <c r="M132" s="24" t="str">
        <f t="shared" si="25"/>
        <v>NO</v>
      </c>
      <c r="N132" s="18" t="str">
        <f t="shared" si="26"/>
        <v/>
      </c>
      <c r="O132" s="21" t="str">
        <f>IF(FLOTA!A132="","",FLOTA!A132)</f>
        <v/>
      </c>
      <c r="P132" s="21" t="str">
        <f>IF(FLOTA!B132="","",FLOTA!B132)</f>
        <v/>
      </c>
      <c r="Q132" s="21" t="str">
        <f>IF(FLOTA!C132="","",FLOTA!C132)</f>
        <v/>
      </c>
      <c r="R132" s="21" t="str">
        <f>IF(FLOTA!D132="","",FLOTA!D132)</f>
        <v/>
      </c>
      <c r="S132" s="21" t="str">
        <f>IF(FLOTA!E132="","",FLOTA!E132)</f>
        <v/>
      </c>
      <c r="T132" s="21" t="str">
        <f>IF(FLOTA!F132="","",FLOTA!F132)</f>
        <v/>
      </c>
      <c r="U132" s="21" t="str">
        <f>IF(FLOTA!G132="","",FLOTA!G132)</f>
        <v/>
      </c>
      <c r="V132" s="21" t="str">
        <f>IF(FLOTA!H132="","",FLOTA!H132)</f>
        <v/>
      </c>
      <c r="W132" s="21" t="str">
        <f>IF(FLOTA!L132="","",FLOTA!L132)</f>
        <v/>
      </c>
      <c r="X132" s="25" t="str">
        <f t="shared" si="27"/>
        <v/>
      </c>
      <c r="Y132" s="24" t="str">
        <f t="shared" si="28"/>
        <v/>
      </c>
      <c r="Z132" s="25" t="str">
        <f t="shared" si="29"/>
        <v/>
      </c>
    </row>
    <row r="133" spans="9:26">
      <c r="I133" s="24">
        <f t="shared" si="21"/>
        <v>0</v>
      </c>
      <c r="J133" s="24" t="str">
        <f t="shared" si="22"/>
        <v>NO</v>
      </c>
      <c r="K133" s="24" t="str">
        <f t="shared" si="23"/>
        <v>NO</v>
      </c>
      <c r="L133" s="24" t="str">
        <f t="shared" si="24"/>
        <v>NO</v>
      </c>
      <c r="M133" s="24" t="str">
        <f t="shared" si="25"/>
        <v>NO</v>
      </c>
      <c r="N133" s="18" t="str">
        <f t="shared" si="26"/>
        <v/>
      </c>
      <c r="O133" s="21" t="str">
        <f>IF(FLOTA!A133="","",FLOTA!A133)</f>
        <v/>
      </c>
      <c r="P133" s="21" t="str">
        <f>IF(FLOTA!B133="","",FLOTA!B133)</f>
        <v/>
      </c>
      <c r="Q133" s="21" t="str">
        <f>IF(FLOTA!C133="","",FLOTA!C133)</f>
        <v/>
      </c>
      <c r="R133" s="21" t="str">
        <f>IF(FLOTA!D133="","",FLOTA!D133)</f>
        <v/>
      </c>
      <c r="S133" s="21" t="str">
        <f>IF(FLOTA!E133="","",FLOTA!E133)</f>
        <v/>
      </c>
      <c r="T133" s="21" t="str">
        <f>IF(FLOTA!F133="","",FLOTA!F133)</f>
        <v/>
      </c>
      <c r="U133" s="21" t="str">
        <f>IF(FLOTA!G133="","",FLOTA!G133)</f>
        <v/>
      </c>
      <c r="V133" s="21" t="str">
        <f>IF(FLOTA!H133="","",FLOTA!H133)</f>
        <v/>
      </c>
      <c r="W133" s="21" t="str">
        <f>IF(FLOTA!L133="","",FLOTA!L133)</f>
        <v/>
      </c>
      <c r="X133" s="25" t="str">
        <f t="shared" si="27"/>
        <v/>
      </c>
      <c r="Y133" s="24" t="str">
        <f t="shared" si="28"/>
        <v/>
      </c>
      <c r="Z133" s="25" t="str">
        <f t="shared" si="29"/>
        <v/>
      </c>
    </row>
    <row r="134" spans="9:26">
      <c r="I134" s="24">
        <f t="shared" si="21"/>
        <v>0</v>
      </c>
      <c r="J134" s="24" t="str">
        <f t="shared" si="22"/>
        <v>NO</v>
      </c>
      <c r="K134" s="24" t="str">
        <f t="shared" si="23"/>
        <v>NO</v>
      </c>
      <c r="L134" s="24" t="str">
        <f t="shared" si="24"/>
        <v>NO</v>
      </c>
      <c r="M134" s="24" t="str">
        <f t="shared" si="25"/>
        <v>NO</v>
      </c>
      <c r="N134" s="18" t="str">
        <f t="shared" si="26"/>
        <v/>
      </c>
      <c r="O134" s="21" t="str">
        <f>IF(FLOTA!A134="","",FLOTA!A134)</f>
        <v/>
      </c>
      <c r="P134" s="21" t="str">
        <f>IF(FLOTA!B134="","",FLOTA!B134)</f>
        <v/>
      </c>
      <c r="Q134" s="21" t="str">
        <f>IF(FLOTA!C134="","",FLOTA!C134)</f>
        <v/>
      </c>
      <c r="R134" s="21" t="str">
        <f>IF(FLOTA!D134="","",FLOTA!D134)</f>
        <v/>
      </c>
      <c r="S134" s="21" t="str">
        <f>IF(FLOTA!E134="","",FLOTA!E134)</f>
        <v/>
      </c>
      <c r="T134" s="21" t="str">
        <f>IF(FLOTA!F134="","",FLOTA!F134)</f>
        <v/>
      </c>
      <c r="U134" s="21" t="str">
        <f>IF(FLOTA!G134="","",FLOTA!G134)</f>
        <v/>
      </c>
      <c r="V134" s="21" t="str">
        <f>IF(FLOTA!H134="","",FLOTA!H134)</f>
        <v/>
      </c>
      <c r="W134" s="21" t="str">
        <f>IF(FLOTA!L134="","",FLOTA!L134)</f>
        <v/>
      </c>
      <c r="X134" s="25" t="str">
        <f t="shared" si="27"/>
        <v/>
      </c>
      <c r="Y134" s="24" t="str">
        <f t="shared" si="28"/>
        <v/>
      </c>
      <c r="Z134" s="25" t="str">
        <f t="shared" si="29"/>
        <v/>
      </c>
    </row>
    <row r="135" spans="9:26">
      <c r="I135" s="24">
        <f t="shared" si="21"/>
        <v>0</v>
      </c>
      <c r="J135" s="24" t="str">
        <f t="shared" si="22"/>
        <v>NO</v>
      </c>
      <c r="K135" s="24" t="str">
        <f t="shared" si="23"/>
        <v>NO</v>
      </c>
      <c r="L135" s="24" t="str">
        <f t="shared" si="24"/>
        <v>NO</v>
      </c>
      <c r="M135" s="24" t="str">
        <f t="shared" si="25"/>
        <v>NO</v>
      </c>
      <c r="N135" s="18" t="str">
        <f t="shared" si="26"/>
        <v/>
      </c>
      <c r="O135" s="21" t="str">
        <f>IF(FLOTA!A135="","",FLOTA!A135)</f>
        <v/>
      </c>
      <c r="P135" s="21" t="str">
        <f>IF(FLOTA!B135="","",FLOTA!B135)</f>
        <v/>
      </c>
      <c r="Q135" s="21" t="str">
        <f>IF(FLOTA!C135="","",FLOTA!C135)</f>
        <v/>
      </c>
      <c r="R135" s="21" t="str">
        <f>IF(FLOTA!D135="","",FLOTA!D135)</f>
        <v/>
      </c>
      <c r="S135" s="21" t="str">
        <f>IF(FLOTA!E135="","",FLOTA!E135)</f>
        <v/>
      </c>
      <c r="T135" s="21" t="str">
        <f>IF(FLOTA!F135="","",FLOTA!F135)</f>
        <v/>
      </c>
      <c r="U135" s="21" t="str">
        <f>IF(FLOTA!G135="","",FLOTA!G135)</f>
        <v/>
      </c>
      <c r="V135" s="21" t="str">
        <f>IF(FLOTA!H135="","",FLOTA!H135)</f>
        <v/>
      </c>
      <c r="W135" s="21" t="str">
        <f>IF(FLOTA!L135="","",FLOTA!L135)</f>
        <v/>
      </c>
      <c r="X135" s="25" t="str">
        <f t="shared" si="27"/>
        <v/>
      </c>
      <c r="Y135" s="24" t="str">
        <f t="shared" si="28"/>
        <v/>
      </c>
      <c r="Z135" s="25" t="str">
        <f t="shared" si="29"/>
        <v/>
      </c>
    </row>
    <row r="136" spans="9:26">
      <c r="I136" s="24">
        <f t="shared" si="21"/>
        <v>0</v>
      </c>
      <c r="J136" s="24" t="str">
        <f t="shared" si="22"/>
        <v>NO</v>
      </c>
      <c r="K136" s="24" t="str">
        <f t="shared" si="23"/>
        <v>NO</v>
      </c>
      <c r="L136" s="24" t="str">
        <f t="shared" si="24"/>
        <v>NO</v>
      </c>
      <c r="M136" s="24" t="str">
        <f t="shared" si="25"/>
        <v>NO</v>
      </c>
      <c r="N136" s="18" t="str">
        <f t="shared" si="26"/>
        <v/>
      </c>
      <c r="O136" s="21" t="str">
        <f>IF(FLOTA!A136="","",FLOTA!A136)</f>
        <v/>
      </c>
      <c r="P136" s="21" t="str">
        <f>IF(FLOTA!B136="","",FLOTA!B136)</f>
        <v/>
      </c>
      <c r="Q136" s="21" t="str">
        <f>IF(FLOTA!C136="","",FLOTA!C136)</f>
        <v/>
      </c>
      <c r="R136" s="21" t="str">
        <f>IF(FLOTA!D136="","",FLOTA!D136)</f>
        <v/>
      </c>
      <c r="S136" s="21" t="str">
        <f>IF(FLOTA!E136="","",FLOTA!E136)</f>
        <v/>
      </c>
      <c r="T136" s="21" t="str">
        <f>IF(FLOTA!F136="","",FLOTA!F136)</f>
        <v/>
      </c>
      <c r="U136" s="21" t="str">
        <f>IF(FLOTA!G136="","",FLOTA!G136)</f>
        <v/>
      </c>
      <c r="V136" s="21" t="str">
        <f>IF(FLOTA!H136="","",FLOTA!H136)</f>
        <v/>
      </c>
      <c r="W136" s="21" t="str">
        <f>IF(FLOTA!L136="","",FLOTA!L136)</f>
        <v/>
      </c>
      <c r="X136" s="25" t="str">
        <f t="shared" si="27"/>
        <v/>
      </c>
      <c r="Y136" s="24" t="str">
        <f t="shared" si="28"/>
        <v/>
      </c>
      <c r="Z136" s="25" t="str">
        <f t="shared" si="29"/>
        <v/>
      </c>
    </row>
    <row r="137" spans="9:26">
      <c r="I137" s="24">
        <f t="shared" si="21"/>
        <v>0</v>
      </c>
      <c r="J137" s="24" t="str">
        <f t="shared" si="22"/>
        <v>NO</v>
      </c>
      <c r="K137" s="24" t="str">
        <f t="shared" si="23"/>
        <v>NO</v>
      </c>
      <c r="L137" s="24" t="str">
        <f t="shared" si="24"/>
        <v>NO</v>
      </c>
      <c r="M137" s="24" t="str">
        <f t="shared" si="25"/>
        <v>NO</v>
      </c>
      <c r="N137" s="18" t="str">
        <f t="shared" si="26"/>
        <v/>
      </c>
      <c r="O137" s="21" t="str">
        <f>IF(FLOTA!A137="","",FLOTA!A137)</f>
        <v/>
      </c>
      <c r="P137" s="21" t="str">
        <f>IF(FLOTA!B137="","",FLOTA!B137)</f>
        <v/>
      </c>
      <c r="Q137" s="21" t="str">
        <f>IF(FLOTA!C137="","",FLOTA!C137)</f>
        <v/>
      </c>
      <c r="R137" s="21" t="str">
        <f>IF(FLOTA!D137="","",FLOTA!D137)</f>
        <v/>
      </c>
      <c r="S137" s="21" t="str">
        <f>IF(FLOTA!E137="","",FLOTA!E137)</f>
        <v/>
      </c>
      <c r="T137" s="21" t="str">
        <f>IF(FLOTA!F137="","",FLOTA!F137)</f>
        <v/>
      </c>
      <c r="U137" s="21" t="str">
        <f>IF(FLOTA!G137="","",FLOTA!G137)</f>
        <v/>
      </c>
      <c r="V137" s="21" t="str">
        <f>IF(FLOTA!H137="","",FLOTA!H137)</f>
        <v/>
      </c>
      <c r="W137" s="21" t="str">
        <f>IF(FLOTA!L137="","",FLOTA!L137)</f>
        <v/>
      </c>
      <c r="X137" s="25" t="str">
        <f t="shared" si="27"/>
        <v/>
      </c>
      <c r="Y137" s="24" t="str">
        <f t="shared" si="28"/>
        <v/>
      </c>
      <c r="Z137" s="25" t="str">
        <f t="shared" si="29"/>
        <v/>
      </c>
    </row>
    <row r="138" spans="9:26">
      <c r="I138" s="24">
        <f t="shared" si="21"/>
        <v>0</v>
      </c>
      <c r="J138" s="24" t="str">
        <f t="shared" si="22"/>
        <v>NO</v>
      </c>
      <c r="K138" s="24" t="str">
        <f t="shared" si="23"/>
        <v>NO</v>
      </c>
      <c r="L138" s="24" t="str">
        <f t="shared" si="24"/>
        <v>NO</v>
      </c>
      <c r="M138" s="24" t="str">
        <f t="shared" si="25"/>
        <v>NO</v>
      </c>
      <c r="N138" s="18" t="str">
        <f t="shared" si="26"/>
        <v/>
      </c>
      <c r="O138" s="21" t="str">
        <f>IF(FLOTA!A138="","",FLOTA!A138)</f>
        <v/>
      </c>
      <c r="P138" s="21" t="str">
        <f>IF(FLOTA!B138="","",FLOTA!B138)</f>
        <v/>
      </c>
      <c r="Q138" s="21" t="str">
        <f>IF(FLOTA!C138="","",FLOTA!C138)</f>
        <v/>
      </c>
      <c r="R138" s="21" t="str">
        <f>IF(FLOTA!D138="","",FLOTA!D138)</f>
        <v/>
      </c>
      <c r="S138" s="21" t="str">
        <f>IF(FLOTA!E138="","",FLOTA!E138)</f>
        <v/>
      </c>
      <c r="T138" s="21" t="str">
        <f>IF(FLOTA!F138="","",FLOTA!F138)</f>
        <v/>
      </c>
      <c r="U138" s="21" t="str">
        <f>IF(FLOTA!G138="","",FLOTA!G138)</f>
        <v/>
      </c>
      <c r="V138" s="21" t="str">
        <f>IF(FLOTA!H138="","",FLOTA!H138)</f>
        <v/>
      </c>
      <c r="W138" s="21" t="str">
        <f>IF(FLOTA!L138="","",FLOTA!L138)</f>
        <v/>
      </c>
      <c r="X138" s="25" t="str">
        <f t="shared" si="27"/>
        <v/>
      </c>
      <c r="Y138" s="24" t="str">
        <f t="shared" si="28"/>
        <v/>
      </c>
      <c r="Z138" s="25" t="str">
        <f t="shared" si="29"/>
        <v/>
      </c>
    </row>
    <row r="139" spans="9:26">
      <c r="I139" s="24">
        <f t="shared" si="21"/>
        <v>0</v>
      </c>
      <c r="J139" s="24" t="str">
        <f t="shared" si="22"/>
        <v>NO</v>
      </c>
      <c r="K139" s="24" t="str">
        <f t="shared" si="23"/>
        <v>NO</v>
      </c>
      <c r="L139" s="24" t="str">
        <f t="shared" si="24"/>
        <v>NO</v>
      </c>
      <c r="M139" s="24" t="str">
        <f t="shared" si="25"/>
        <v>NO</v>
      </c>
      <c r="N139" s="18" t="str">
        <f t="shared" si="26"/>
        <v/>
      </c>
      <c r="O139" s="21" t="str">
        <f>IF(FLOTA!A139="","",FLOTA!A139)</f>
        <v/>
      </c>
      <c r="P139" s="21" t="str">
        <f>IF(FLOTA!B139="","",FLOTA!B139)</f>
        <v/>
      </c>
      <c r="Q139" s="21" t="str">
        <f>IF(FLOTA!C139="","",FLOTA!C139)</f>
        <v/>
      </c>
      <c r="R139" s="21" t="str">
        <f>IF(FLOTA!D139="","",FLOTA!D139)</f>
        <v/>
      </c>
      <c r="S139" s="21" t="str">
        <f>IF(FLOTA!E139="","",FLOTA!E139)</f>
        <v/>
      </c>
      <c r="T139" s="21" t="str">
        <f>IF(FLOTA!F139="","",FLOTA!F139)</f>
        <v/>
      </c>
      <c r="U139" s="21" t="str">
        <f>IF(FLOTA!G139="","",FLOTA!G139)</f>
        <v/>
      </c>
      <c r="V139" s="21" t="str">
        <f>IF(FLOTA!H139="","",FLOTA!H139)</f>
        <v/>
      </c>
      <c r="W139" s="21" t="str">
        <f>IF(FLOTA!L139="","",FLOTA!L139)</f>
        <v/>
      </c>
      <c r="X139" s="25" t="str">
        <f t="shared" si="27"/>
        <v/>
      </c>
      <c r="Y139" s="24" t="str">
        <f t="shared" si="28"/>
        <v/>
      </c>
      <c r="Z139" s="25" t="str">
        <f t="shared" si="29"/>
        <v/>
      </c>
    </row>
    <row r="140" spans="9:26">
      <c r="I140" s="24">
        <f t="shared" si="21"/>
        <v>0</v>
      </c>
      <c r="J140" s="24" t="str">
        <f t="shared" si="22"/>
        <v>NO</v>
      </c>
      <c r="K140" s="24" t="str">
        <f t="shared" si="23"/>
        <v>NO</v>
      </c>
      <c r="L140" s="24" t="str">
        <f t="shared" si="24"/>
        <v>NO</v>
      </c>
      <c r="M140" s="24" t="str">
        <f t="shared" si="25"/>
        <v>NO</v>
      </c>
      <c r="N140" s="18" t="str">
        <f t="shared" si="26"/>
        <v/>
      </c>
      <c r="O140" s="21" t="str">
        <f>IF(FLOTA!A140="","",FLOTA!A140)</f>
        <v/>
      </c>
      <c r="P140" s="21" t="str">
        <f>IF(FLOTA!B140="","",FLOTA!B140)</f>
        <v/>
      </c>
      <c r="Q140" s="21" t="str">
        <f>IF(FLOTA!C140="","",FLOTA!C140)</f>
        <v/>
      </c>
      <c r="R140" s="21" t="str">
        <f>IF(FLOTA!D140="","",FLOTA!D140)</f>
        <v/>
      </c>
      <c r="S140" s="21" t="str">
        <f>IF(FLOTA!E140="","",FLOTA!E140)</f>
        <v/>
      </c>
      <c r="T140" s="21" t="str">
        <f>IF(FLOTA!F140="","",FLOTA!F140)</f>
        <v/>
      </c>
      <c r="U140" s="21" t="str">
        <f>IF(FLOTA!G140="","",FLOTA!G140)</f>
        <v/>
      </c>
      <c r="V140" s="21" t="str">
        <f>IF(FLOTA!H140="","",FLOTA!H140)</f>
        <v/>
      </c>
      <c r="W140" s="21" t="str">
        <f>IF(FLOTA!L140="","",FLOTA!L140)</f>
        <v/>
      </c>
      <c r="X140" s="25" t="str">
        <f t="shared" si="27"/>
        <v/>
      </c>
      <c r="Y140" s="24" t="str">
        <f t="shared" si="28"/>
        <v/>
      </c>
      <c r="Z140" s="25" t="str">
        <f t="shared" si="29"/>
        <v/>
      </c>
    </row>
    <row r="141" spans="9:26">
      <c r="I141" s="24">
        <f t="shared" si="21"/>
        <v>0</v>
      </c>
      <c r="J141" s="24" t="str">
        <f t="shared" si="22"/>
        <v>NO</v>
      </c>
      <c r="K141" s="24" t="str">
        <f t="shared" si="23"/>
        <v>NO</v>
      </c>
      <c r="L141" s="24" t="str">
        <f t="shared" si="24"/>
        <v>NO</v>
      </c>
      <c r="M141" s="24" t="str">
        <f t="shared" si="25"/>
        <v>NO</v>
      </c>
      <c r="N141" s="18" t="str">
        <f t="shared" si="26"/>
        <v/>
      </c>
      <c r="O141" s="21" t="str">
        <f>IF(FLOTA!A141="","",FLOTA!A141)</f>
        <v/>
      </c>
      <c r="P141" s="21" t="str">
        <f>IF(FLOTA!B141="","",FLOTA!B141)</f>
        <v/>
      </c>
      <c r="Q141" s="21" t="str">
        <f>IF(FLOTA!C141="","",FLOTA!C141)</f>
        <v/>
      </c>
      <c r="R141" s="21" t="str">
        <f>IF(FLOTA!D141="","",FLOTA!D141)</f>
        <v/>
      </c>
      <c r="S141" s="21" t="str">
        <f>IF(FLOTA!E141="","",FLOTA!E141)</f>
        <v/>
      </c>
      <c r="T141" s="21" t="str">
        <f>IF(FLOTA!F141="","",FLOTA!F141)</f>
        <v/>
      </c>
      <c r="U141" s="21" t="str">
        <f>IF(FLOTA!G141="","",FLOTA!G141)</f>
        <v/>
      </c>
      <c r="V141" s="21" t="str">
        <f>IF(FLOTA!H141="","",FLOTA!H141)</f>
        <v/>
      </c>
      <c r="W141" s="21" t="str">
        <f>IF(FLOTA!L141="","",FLOTA!L141)</f>
        <v/>
      </c>
      <c r="X141" s="25" t="str">
        <f t="shared" si="27"/>
        <v/>
      </c>
      <c r="Y141" s="24" t="str">
        <f t="shared" si="28"/>
        <v/>
      </c>
      <c r="Z141" s="25" t="str">
        <f t="shared" si="29"/>
        <v/>
      </c>
    </row>
    <row r="142" spans="9:26">
      <c r="I142" s="24">
        <f t="shared" si="21"/>
        <v>0</v>
      </c>
      <c r="J142" s="24" t="str">
        <f t="shared" si="22"/>
        <v>NO</v>
      </c>
      <c r="K142" s="24" t="str">
        <f t="shared" si="23"/>
        <v>NO</v>
      </c>
      <c r="L142" s="24" t="str">
        <f t="shared" si="24"/>
        <v>NO</v>
      </c>
      <c r="M142" s="24" t="str">
        <f t="shared" si="25"/>
        <v>NO</v>
      </c>
      <c r="N142" s="18" t="str">
        <f t="shared" si="26"/>
        <v/>
      </c>
      <c r="O142" s="21" t="str">
        <f>IF(FLOTA!A142="","",FLOTA!A142)</f>
        <v/>
      </c>
      <c r="P142" s="21" t="str">
        <f>IF(FLOTA!B142="","",FLOTA!B142)</f>
        <v/>
      </c>
      <c r="Q142" s="21" t="str">
        <f>IF(FLOTA!C142="","",FLOTA!C142)</f>
        <v/>
      </c>
      <c r="R142" s="21" t="str">
        <f>IF(FLOTA!D142="","",FLOTA!D142)</f>
        <v/>
      </c>
      <c r="S142" s="21" t="str">
        <f>IF(FLOTA!E142="","",FLOTA!E142)</f>
        <v/>
      </c>
      <c r="T142" s="21" t="str">
        <f>IF(FLOTA!F142="","",FLOTA!F142)</f>
        <v/>
      </c>
      <c r="U142" s="21" t="str">
        <f>IF(FLOTA!G142="","",FLOTA!G142)</f>
        <v/>
      </c>
      <c r="V142" s="21" t="str">
        <f>IF(FLOTA!H142="","",FLOTA!H142)</f>
        <v/>
      </c>
      <c r="W142" s="21" t="str">
        <f>IF(FLOTA!L142="","",FLOTA!L142)</f>
        <v/>
      </c>
      <c r="X142" s="25" t="str">
        <f t="shared" si="27"/>
        <v/>
      </c>
      <c r="Y142" s="24" t="str">
        <f t="shared" si="28"/>
        <v/>
      </c>
      <c r="Z142" s="25" t="str">
        <f t="shared" si="29"/>
        <v/>
      </c>
    </row>
    <row r="143" spans="9:26">
      <c r="I143" s="24">
        <f t="shared" si="21"/>
        <v>0</v>
      </c>
      <c r="J143" s="24" t="str">
        <f t="shared" si="22"/>
        <v>NO</v>
      </c>
      <c r="K143" s="24" t="str">
        <f t="shared" si="23"/>
        <v>NO</v>
      </c>
      <c r="L143" s="24" t="str">
        <f t="shared" si="24"/>
        <v>NO</v>
      </c>
      <c r="M143" s="24" t="str">
        <f t="shared" si="25"/>
        <v>NO</v>
      </c>
      <c r="N143" s="18" t="str">
        <f t="shared" si="26"/>
        <v/>
      </c>
      <c r="O143" s="21" t="str">
        <f>IF(FLOTA!A143="","",FLOTA!A143)</f>
        <v/>
      </c>
      <c r="P143" s="21" t="str">
        <f>IF(FLOTA!B143="","",FLOTA!B143)</f>
        <v/>
      </c>
      <c r="Q143" s="21" t="str">
        <f>IF(FLOTA!C143="","",FLOTA!C143)</f>
        <v/>
      </c>
      <c r="R143" s="21" t="str">
        <f>IF(FLOTA!D143="","",FLOTA!D143)</f>
        <v/>
      </c>
      <c r="S143" s="21" t="str">
        <f>IF(FLOTA!E143="","",FLOTA!E143)</f>
        <v/>
      </c>
      <c r="T143" s="21" t="str">
        <f>IF(FLOTA!F143="","",FLOTA!F143)</f>
        <v/>
      </c>
      <c r="U143" s="21" t="str">
        <f>IF(FLOTA!G143="","",FLOTA!G143)</f>
        <v/>
      </c>
      <c r="V143" s="21" t="str">
        <f>IF(FLOTA!H143="","",FLOTA!H143)</f>
        <v/>
      </c>
      <c r="W143" s="21" t="str">
        <f>IF(FLOTA!L143="","",FLOTA!L143)</f>
        <v/>
      </c>
      <c r="X143" s="25" t="str">
        <f t="shared" si="27"/>
        <v/>
      </c>
      <c r="Y143" s="24" t="str">
        <f t="shared" si="28"/>
        <v/>
      </c>
      <c r="Z143" s="25" t="str">
        <f t="shared" si="29"/>
        <v/>
      </c>
    </row>
    <row r="144" spans="9:26">
      <c r="I144" s="24">
        <f t="shared" si="21"/>
        <v>0</v>
      </c>
      <c r="J144" s="24" t="str">
        <f t="shared" si="22"/>
        <v>NO</v>
      </c>
      <c r="K144" s="24" t="str">
        <f t="shared" si="23"/>
        <v>NO</v>
      </c>
      <c r="L144" s="24" t="str">
        <f t="shared" si="24"/>
        <v>NO</v>
      </c>
      <c r="M144" s="24" t="str">
        <f t="shared" si="25"/>
        <v>NO</v>
      </c>
      <c r="N144" s="18" t="str">
        <f t="shared" si="26"/>
        <v/>
      </c>
      <c r="O144" s="21" t="str">
        <f>IF(FLOTA!A144="","",FLOTA!A144)</f>
        <v/>
      </c>
      <c r="P144" s="21" t="str">
        <f>IF(FLOTA!B144="","",FLOTA!B144)</f>
        <v/>
      </c>
      <c r="Q144" s="21" t="str">
        <f>IF(FLOTA!C144="","",FLOTA!C144)</f>
        <v/>
      </c>
      <c r="R144" s="21" t="str">
        <f>IF(FLOTA!D144="","",FLOTA!D144)</f>
        <v/>
      </c>
      <c r="S144" s="21" t="str">
        <f>IF(FLOTA!E144="","",FLOTA!E144)</f>
        <v/>
      </c>
      <c r="T144" s="21" t="str">
        <f>IF(FLOTA!F144="","",FLOTA!F144)</f>
        <v/>
      </c>
      <c r="U144" s="21" t="str">
        <f>IF(FLOTA!G144="","",FLOTA!G144)</f>
        <v/>
      </c>
      <c r="V144" s="21" t="str">
        <f>IF(FLOTA!H144="","",FLOTA!H144)</f>
        <v/>
      </c>
      <c r="W144" s="21" t="str">
        <f>IF(FLOTA!L144="","",FLOTA!L144)</f>
        <v/>
      </c>
      <c r="X144" s="25" t="str">
        <f t="shared" si="27"/>
        <v/>
      </c>
      <c r="Y144" s="24" t="str">
        <f t="shared" si="28"/>
        <v/>
      </c>
      <c r="Z144" s="25" t="str">
        <f t="shared" si="29"/>
        <v/>
      </c>
    </row>
    <row r="145" spans="9:26">
      <c r="I145" s="24">
        <f t="shared" si="21"/>
        <v>0</v>
      </c>
      <c r="J145" s="24" t="str">
        <f t="shared" si="22"/>
        <v>NO</v>
      </c>
      <c r="K145" s="24" t="str">
        <f t="shared" si="23"/>
        <v>NO</v>
      </c>
      <c r="L145" s="24" t="str">
        <f t="shared" si="24"/>
        <v>NO</v>
      </c>
      <c r="M145" s="24" t="str">
        <f t="shared" si="25"/>
        <v>NO</v>
      </c>
      <c r="N145" s="18" t="str">
        <f t="shared" si="26"/>
        <v/>
      </c>
      <c r="O145" s="21" t="str">
        <f>IF(FLOTA!A145="","",FLOTA!A145)</f>
        <v/>
      </c>
      <c r="P145" s="21" t="str">
        <f>IF(FLOTA!B145="","",FLOTA!B145)</f>
        <v/>
      </c>
      <c r="Q145" s="21" t="str">
        <f>IF(FLOTA!C145="","",FLOTA!C145)</f>
        <v/>
      </c>
      <c r="R145" s="21" t="str">
        <f>IF(FLOTA!D145="","",FLOTA!D145)</f>
        <v/>
      </c>
      <c r="S145" s="21" t="str">
        <f>IF(FLOTA!E145="","",FLOTA!E145)</f>
        <v/>
      </c>
      <c r="T145" s="21" t="str">
        <f>IF(FLOTA!F145="","",FLOTA!F145)</f>
        <v/>
      </c>
      <c r="U145" s="21" t="str">
        <f>IF(FLOTA!G145="","",FLOTA!G145)</f>
        <v/>
      </c>
      <c r="V145" s="21" t="str">
        <f>IF(FLOTA!H145="","",FLOTA!H145)</f>
        <v/>
      </c>
      <c r="W145" s="21" t="str">
        <f>IF(FLOTA!L145="","",FLOTA!L145)</f>
        <v/>
      </c>
      <c r="X145" s="25" t="str">
        <f t="shared" si="27"/>
        <v/>
      </c>
      <c r="Y145" s="24" t="str">
        <f t="shared" si="28"/>
        <v/>
      </c>
      <c r="Z145" s="25" t="str">
        <f t="shared" si="29"/>
        <v/>
      </c>
    </row>
    <row r="146" spans="9:26">
      <c r="I146" s="24">
        <f t="shared" si="21"/>
        <v>0</v>
      </c>
      <c r="J146" s="24" t="str">
        <f t="shared" si="22"/>
        <v>NO</v>
      </c>
      <c r="K146" s="24" t="str">
        <f t="shared" si="23"/>
        <v>NO</v>
      </c>
      <c r="L146" s="24" t="str">
        <f t="shared" si="24"/>
        <v>NO</v>
      </c>
      <c r="M146" s="24" t="str">
        <f t="shared" si="25"/>
        <v>NO</v>
      </c>
      <c r="N146" s="18" t="str">
        <f t="shared" si="26"/>
        <v/>
      </c>
      <c r="O146" s="21" t="str">
        <f>IF(FLOTA!A146="","",FLOTA!A146)</f>
        <v/>
      </c>
      <c r="P146" s="21" t="str">
        <f>IF(FLOTA!B146="","",FLOTA!B146)</f>
        <v/>
      </c>
      <c r="Q146" s="21" t="str">
        <f>IF(FLOTA!C146="","",FLOTA!C146)</f>
        <v/>
      </c>
      <c r="R146" s="21" t="str">
        <f>IF(FLOTA!D146="","",FLOTA!D146)</f>
        <v/>
      </c>
      <c r="S146" s="21" t="str">
        <f>IF(FLOTA!E146="","",FLOTA!E146)</f>
        <v/>
      </c>
      <c r="T146" s="21" t="str">
        <f>IF(FLOTA!F146="","",FLOTA!F146)</f>
        <v/>
      </c>
      <c r="U146" s="21" t="str">
        <f>IF(FLOTA!G146="","",FLOTA!G146)</f>
        <v/>
      </c>
      <c r="V146" s="21" t="str">
        <f>IF(FLOTA!H146="","",FLOTA!H146)</f>
        <v/>
      </c>
      <c r="W146" s="21" t="str">
        <f>IF(FLOTA!L146="","",FLOTA!L146)</f>
        <v/>
      </c>
      <c r="X146" s="25" t="str">
        <f t="shared" si="27"/>
        <v/>
      </c>
      <c r="Y146" s="24" t="str">
        <f t="shared" si="28"/>
        <v/>
      </c>
      <c r="Z146" s="25" t="str">
        <f t="shared" si="29"/>
        <v/>
      </c>
    </row>
    <row r="147" spans="9:26">
      <c r="I147" s="24">
        <f t="shared" si="21"/>
        <v>0</v>
      </c>
      <c r="J147" s="24" t="str">
        <f t="shared" si="22"/>
        <v>NO</v>
      </c>
      <c r="K147" s="24" t="str">
        <f t="shared" si="23"/>
        <v>NO</v>
      </c>
      <c r="L147" s="24" t="str">
        <f t="shared" si="24"/>
        <v>NO</v>
      </c>
      <c r="M147" s="24" t="str">
        <f t="shared" si="25"/>
        <v>NO</v>
      </c>
      <c r="N147" s="18" t="str">
        <f t="shared" si="26"/>
        <v/>
      </c>
      <c r="O147" s="21" t="str">
        <f>IF(FLOTA!A147="","",FLOTA!A147)</f>
        <v/>
      </c>
      <c r="P147" s="21" t="str">
        <f>IF(FLOTA!B147="","",FLOTA!B147)</f>
        <v/>
      </c>
      <c r="Q147" s="21" t="str">
        <f>IF(FLOTA!C147="","",FLOTA!C147)</f>
        <v/>
      </c>
      <c r="R147" s="21" t="str">
        <f>IF(FLOTA!D147="","",FLOTA!D147)</f>
        <v/>
      </c>
      <c r="S147" s="21" t="str">
        <f>IF(FLOTA!E147="","",FLOTA!E147)</f>
        <v/>
      </c>
      <c r="T147" s="21" t="str">
        <f>IF(FLOTA!F147="","",FLOTA!F147)</f>
        <v/>
      </c>
      <c r="U147" s="21" t="str">
        <f>IF(FLOTA!G147="","",FLOTA!G147)</f>
        <v/>
      </c>
      <c r="V147" s="21" t="str">
        <f>IF(FLOTA!H147="","",FLOTA!H147)</f>
        <v/>
      </c>
      <c r="W147" s="21" t="str">
        <f>IF(FLOTA!L147="","",FLOTA!L147)</f>
        <v/>
      </c>
      <c r="X147" s="25" t="str">
        <f t="shared" si="27"/>
        <v/>
      </c>
      <c r="Y147" s="24" t="str">
        <f t="shared" si="28"/>
        <v/>
      </c>
      <c r="Z147" s="25" t="str">
        <f t="shared" si="29"/>
        <v/>
      </c>
    </row>
    <row r="148" spans="9:26">
      <c r="I148" s="24">
        <f t="shared" si="21"/>
        <v>0</v>
      </c>
      <c r="J148" s="24" t="str">
        <f t="shared" si="22"/>
        <v>NO</v>
      </c>
      <c r="K148" s="24" t="str">
        <f t="shared" si="23"/>
        <v>NO</v>
      </c>
      <c r="L148" s="24" t="str">
        <f t="shared" si="24"/>
        <v>NO</v>
      </c>
      <c r="M148" s="24" t="str">
        <f t="shared" si="25"/>
        <v>NO</v>
      </c>
      <c r="N148" s="18" t="str">
        <f t="shared" si="26"/>
        <v/>
      </c>
      <c r="O148" s="21" t="str">
        <f>IF(FLOTA!A148="","",FLOTA!A148)</f>
        <v/>
      </c>
      <c r="P148" s="21" t="str">
        <f>IF(FLOTA!B148="","",FLOTA!B148)</f>
        <v/>
      </c>
      <c r="Q148" s="21" t="str">
        <f>IF(FLOTA!C148="","",FLOTA!C148)</f>
        <v/>
      </c>
      <c r="R148" s="21" t="str">
        <f>IF(FLOTA!D148="","",FLOTA!D148)</f>
        <v/>
      </c>
      <c r="S148" s="21" t="str">
        <f>IF(FLOTA!E148="","",FLOTA!E148)</f>
        <v/>
      </c>
      <c r="T148" s="21" t="str">
        <f>IF(FLOTA!F148="","",FLOTA!F148)</f>
        <v/>
      </c>
      <c r="U148" s="21" t="str">
        <f>IF(FLOTA!G148="","",FLOTA!G148)</f>
        <v/>
      </c>
      <c r="V148" s="21" t="str">
        <f>IF(FLOTA!H148="","",FLOTA!H148)</f>
        <v/>
      </c>
      <c r="W148" s="21" t="str">
        <f>IF(FLOTA!L148="","",FLOTA!L148)</f>
        <v/>
      </c>
      <c r="X148" s="25" t="str">
        <f t="shared" si="27"/>
        <v/>
      </c>
      <c r="Y148" s="24" t="str">
        <f t="shared" si="28"/>
        <v/>
      </c>
      <c r="Z148" s="25" t="str">
        <f t="shared" si="29"/>
        <v/>
      </c>
    </row>
    <row r="149" spans="9:26">
      <c r="I149" s="24">
        <f t="shared" si="21"/>
        <v>0</v>
      </c>
      <c r="J149" s="24" t="str">
        <f t="shared" si="22"/>
        <v>NO</v>
      </c>
      <c r="K149" s="24" t="str">
        <f t="shared" si="23"/>
        <v>NO</v>
      </c>
      <c r="L149" s="24" t="str">
        <f t="shared" si="24"/>
        <v>NO</v>
      </c>
      <c r="M149" s="24" t="str">
        <f t="shared" si="25"/>
        <v>NO</v>
      </c>
      <c r="N149" s="18" t="str">
        <f t="shared" si="26"/>
        <v/>
      </c>
      <c r="O149" s="21" t="str">
        <f>IF(FLOTA!A149="","",FLOTA!A149)</f>
        <v/>
      </c>
      <c r="P149" s="21" t="str">
        <f>IF(FLOTA!B149="","",FLOTA!B149)</f>
        <v/>
      </c>
      <c r="Q149" s="21" t="str">
        <f>IF(FLOTA!C149="","",FLOTA!C149)</f>
        <v/>
      </c>
      <c r="R149" s="21" t="str">
        <f>IF(FLOTA!D149="","",FLOTA!D149)</f>
        <v/>
      </c>
      <c r="S149" s="21" t="str">
        <f>IF(FLOTA!E149="","",FLOTA!E149)</f>
        <v/>
      </c>
      <c r="T149" s="21" t="str">
        <f>IF(FLOTA!F149="","",FLOTA!F149)</f>
        <v/>
      </c>
      <c r="U149" s="21" t="str">
        <f>IF(FLOTA!G149="","",FLOTA!G149)</f>
        <v/>
      </c>
      <c r="V149" s="21" t="str">
        <f>IF(FLOTA!H149="","",FLOTA!H149)</f>
        <v/>
      </c>
      <c r="W149" s="21" t="str">
        <f>IF(FLOTA!L149="","",FLOTA!L149)</f>
        <v/>
      </c>
      <c r="X149" s="25" t="str">
        <f t="shared" si="27"/>
        <v/>
      </c>
      <c r="Y149" s="24" t="str">
        <f t="shared" si="28"/>
        <v/>
      </c>
      <c r="Z149" s="25" t="str">
        <f t="shared" si="29"/>
        <v/>
      </c>
    </row>
    <row r="150" spans="9:26">
      <c r="I150" s="24">
        <f t="shared" si="21"/>
        <v>0</v>
      </c>
      <c r="J150" s="24" t="str">
        <f t="shared" si="22"/>
        <v>NO</v>
      </c>
      <c r="K150" s="24" t="str">
        <f t="shared" si="23"/>
        <v>NO</v>
      </c>
      <c r="L150" s="24" t="str">
        <f t="shared" si="24"/>
        <v>NO</v>
      </c>
      <c r="M150" s="24" t="str">
        <f t="shared" si="25"/>
        <v>NO</v>
      </c>
      <c r="N150" s="18" t="str">
        <f t="shared" si="26"/>
        <v/>
      </c>
      <c r="O150" s="21" t="str">
        <f>IF(FLOTA!A150="","",FLOTA!A150)</f>
        <v/>
      </c>
      <c r="P150" s="21" t="str">
        <f>IF(FLOTA!B150="","",FLOTA!B150)</f>
        <v/>
      </c>
      <c r="Q150" s="21" t="str">
        <f>IF(FLOTA!C150="","",FLOTA!C150)</f>
        <v/>
      </c>
      <c r="R150" s="21" t="str">
        <f>IF(FLOTA!D150="","",FLOTA!D150)</f>
        <v/>
      </c>
      <c r="S150" s="21" t="str">
        <f>IF(FLOTA!E150="","",FLOTA!E150)</f>
        <v/>
      </c>
      <c r="T150" s="21" t="str">
        <f>IF(FLOTA!F150="","",FLOTA!F150)</f>
        <v/>
      </c>
      <c r="U150" s="21" t="str">
        <f>IF(FLOTA!G150="","",FLOTA!G150)</f>
        <v/>
      </c>
      <c r="V150" s="21" t="str">
        <f>IF(FLOTA!H150="","",FLOTA!H150)</f>
        <v/>
      </c>
      <c r="W150" s="21" t="str">
        <f>IF(FLOTA!L150="","",FLOTA!L150)</f>
        <v/>
      </c>
      <c r="X150" s="25" t="str">
        <f t="shared" si="27"/>
        <v/>
      </c>
      <c r="Y150" s="24" t="str">
        <f t="shared" si="28"/>
        <v/>
      </c>
      <c r="Z150" s="25" t="str">
        <f t="shared" si="29"/>
        <v/>
      </c>
    </row>
    <row r="151" spans="9:26">
      <c r="I151" s="24">
        <f t="shared" si="21"/>
        <v>0</v>
      </c>
      <c r="J151" s="24" t="str">
        <f t="shared" si="22"/>
        <v>NO</v>
      </c>
      <c r="K151" s="24" t="str">
        <f t="shared" si="23"/>
        <v>NO</v>
      </c>
      <c r="L151" s="24" t="str">
        <f t="shared" si="24"/>
        <v>NO</v>
      </c>
      <c r="M151" s="24" t="str">
        <f t="shared" si="25"/>
        <v>NO</v>
      </c>
      <c r="N151" s="18" t="str">
        <f t="shared" si="26"/>
        <v/>
      </c>
      <c r="O151" s="21" t="str">
        <f>IF(FLOTA!A151="","",FLOTA!A151)</f>
        <v/>
      </c>
      <c r="P151" s="21" t="str">
        <f>IF(FLOTA!B151="","",FLOTA!B151)</f>
        <v/>
      </c>
      <c r="Q151" s="21" t="str">
        <f>IF(FLOTA!C151="","",FLOTA!C151)</f>
        <v/>
      </c>
      <c r="R151" s="21" t="str">
        <f>IF(FLOTA!D151="","",FLOTA!D151)</f>
        <v/>
      </c>
      <c r="S151" s="21" t="str">
        <f>IF(FLOTA!E151="","",FLOTA!E151)</f>
        <v/>
      </c>
      <c r="T151" s="21" t="str">
        <f>IF(FLOTA!F151="","",FLOTA!F151)</f>
        <v/>
      </c>
      <c r="U151" s="21" t="str">
        <f>IF(FLOTA!G151="","",FLOTA!G151)</f>
        <v/>
      </c>
      <c r="V151" s="21" t="str">
        <f>IF(FLOTA!H151="","",FLOTA!H151)</f>
        <v/>
      </c>
      <c r="W151" s="21" t="str">
        <f>IF(FLOTA!L151="","",FLOTA!L151)</f>
        <v/>
      </c>
      <c r="X151" s="25" t="str">
        <f t="shared" si="27"/>
        <v/>
      </c>
      <c r="Y151" s="24" t="str">
        <f t="shared" si="28"/>
        <v/>
      </c>
      <c r="Z151" s="25" t="str">
        <f t="shared" si="29"/>
        <v/>
      </c>
    </row>
    <row r="152" spans="9:26">
      <c r="I152" s="24">
        <f t="shared" si="21"/>
        <v>0</v>
      </c>
      <c r="J152" s="24" t="str">
        <f t="shared" si="22"/>
        <v>NO</v>
      </c>
      <c r="K152" s="24" t="str">
        <f t="shared" si="23"/>
        <v>NO</v>
      </c>
      <c r="L152" s="24" t="str">
        <f t="shared" si="24"/>
        <v>NO</v>
      </c>
      <c r="M152" s="24" t="str">
        <f t="shared" si="25"/>
        <v>NO</v>
      </c>
      <c r="N152" s="18" t="str">
        <f t="shared" si="26"/>
        <v/>
      </c>
      <c r="O152" s="21" t="str">
        <f>IF(FLOTA!A152="","",FLOTA!A152)</f>
        <v/>
      </c>
      <c r="P152" s="21" t="str">
        <f>IF(FLOTA!B152="","",FLOTA!B152)</f>
        <v/>
      </c>
      <c r="Q152" s="21" t="str">
        <f>IF(FLOTA!C152="","",FLOTA!C152)</f>
        <v/>
      </c>
      <c r="R152" s="21" t="str">
        <f>IF(FLOTA!D152="","",FLOTA!D152)</f>
        <v/>
      </c>
      <c r="S152" s="21" t="str">
        <f>IF(FLOTA!E152="","",FLOTA!E152)</f>
        <v/>
      </c>
      <c r="T152" s="21" t="str">
        <f>IF(FLOTA!F152="","",FLOTA!F152)</f>
        <v/>
      </c>
      <c r="U152" s="21" t="str">
        <f>IF(FLOTA!G152="","",FLOTA!G152)</f>
        <v/>
      </c>
      <c r="V152" s="21" t="str">
        <f>IF(FLOTA!H152="","",FLOTA!H152)</f>
        <v/>
      </c>
      <c r="W152" s="21" t="str">
        <f>IF(FLOTA!L152="","",FLOTA!L152)</f>
        <v/>
      </c>
      <c r="X152" s="25" t="str">
        <f t="shared" si="27"/>
        <v/>
      </c>
      <c r="Y152" s="24" t="str">
        <f t="shared" si="28"/>
        <v/>
      </c>
      <c r="Z152" s="25" t="str">
        <f t="shared" si="29"/>
        <v/>
      </c>
    </row>
    <row r="153" spans="9:26">
      <c r="I153" s="24">
        <f t="shared" si="21"/>
        <v>0</v>
      </c>
      <c r="J153" s="24" t="str">
        <f t="shared" si="22"/>
        <v>NO</v>
      </c>
      <c r="K153" s="24" t="str">
        <f t="shared" si="23"/>
        <v>NO</v>
      </c>
      <c r="L153" s="24" t="str">
        <f t="shared" si="24"/>
        <v>NO</v>
      </c>
      <c r="M153" s="24" t="str">
        <f t="shared" si="25"/>
        <v>NO</v>
      </c>
      <c r="N153" s="18" t="str">
        <f t="shared" si="26"/>
        <v/>
      </c>
      <c r="O153" s="21" t="str">
        <f>IF(FLOTA!A153="","",FLOTA!A153)</f>
        <v/>
      </c>
      <c r="P153" s="21" t="str">
        <f>IF(FLOTA!B153="","",FLOTA!B153)</f>
        <v/>
      </c>
      <c r="Q153" s="21" t="str">
        <f>IF(FLOTA!C153="","",FLOTA!C153)</f>
        <v/>
      </c>
      <c r="R153" s="21" t="str">
        <f>IF(FLOTA!D153="","",FLOTA!D153)</f>
        <v/>
      </c>
      <c r="S153" s="21" t="str">
        <f>IF(FLOTA!E153="","",FLOTA!E153)</f>
        <v/>
      </c>
      <c r="T153" s="21" t="str">
        <f>IF(FLOTA!F153="","",FLOTA!F153)</f>
        <v/>
      </c>
      <c r="U153" s="21" t="str">
        <f>IF(FLOTA!G153="","",FLOTA!G153)</f>
        <v/>
      </c>
      <c r="V153" s="21" t="str">
        <f>IF(FLOTA!H153="","",FLOTA!H153)</f>
        <v/>
      </c>
      <c r="W153" s="21" t="str">
        <f>IF(FLOTA!L153="","",FLOTA!L153)</f>
        <v/>
      </c>
      <c r="X153" s="25" t="str">
        <f t="shared" si="27"/>
        <v/>
      </c>
      <c r="Y153" s="24" t="str">
        <f t="shared" si="28"/>
        <v/>
      </c>
      <c r="Z153" s="25" t="str">
        <f t="shared" si="29"/>
        <v/>
      </c>
    </row>
    <row r="154" spans="9:26">
      <c r="I154" s="24">
        <f t="shared" si="21"/>
        <v>0</v>
      </c>
      <c r="J154" s="24" t="str">
        <f t="shared" si="22"/>
        <v>NO</v>
      </c>
      <c r="K154" s="24" t="str">
        <f t="shared" si="23"/>
        <v>NO</v>
      </c>
      <c r="L154" s="24" t="str">
        <f t="shared" si="24"/>
        <v>NO</v>
      </c>
      <c r="M154" s="24" t="str">
        <f t="shared" si="25"/>
        <v>NO</v>
      </c>
      <c r="N154" s="18" t="str">
        <f t="shared" si="26"/>
        <v/>
      </c>
      <c r="O154" s="21" t="str">
        <f>IF(FLOTA!A154="","",FLOTA!A154)</f>
        <v/>
      </c>
      <c r="P154" s="21" t="str">
        <f>IF(FLOTA!B154="","",FLOTA!B154)</f>
        <v/>
      </c>
      <c r="Q154" s="21" t="str">
        <f>IF(FLOTA!C154="","",FLOTA!C154)</f>
        <v/>
      </c>
      <c r="R154" s="21" t="str">
        <f>IF(FLOTA!D154="","",FLOTA!D154)</f>
        <v/>
      </c>
      <c r="S154" s="21" t="str">
        <f>IF(FLOTA!E154="","",FLOTA!E154)</f>
        <v/>
      </c>
      <c r="T154" s="21" t="str">
        <f>IF(FLOTA!F154="","",FLOTA!F154)</f>
        <v/>
      </c>
      <c r="U154" s="21" t="str">
        <f>IF(FLOTA!G154="","",FLOTA!G154)</f>
        <v/>
      </c>
      <c r="V154" s="21" t="str">
        <f>IF(FLOTA!H154="","",FLOTA!H154)</f>
        <v/>
      </c>
      <c r="W154" s="21" t="str">
        <f>IF(FLOTA!L154="","",FLOTA!L154)</f>
        <v/>
      </c>
      <c r="X154" s="25" t="str">
        <f t="shared" si="27"/>
        <v/>
      </c>
      <c r="Y154" s="24" t="str">
        <f t="shared" si="28"/>
        <v/>
      </c>
      <c r="Z154" s="25" t="str">
        <f t="shared" si="29"/>
        <v/>
      </c>
    </row>
    <row r="155" spans="9:26">
      <c r="I155" s="24">
        <f t="shared" si="21"/>
        <v>0</v>
      </c>
      <c r="J155" s="24" t="str">
        <f t="shared" si="22"/>
        <v>NO</v>
      </c>
      <c r="K155" s="24" t="str">
        <f t="shared" si="23"/>
        <v>NO</v>
      </c>
      <c r="L155" s="24" t="str">
        <f t="shared" si="24"/>
        <v>NO</v>
      </c>
      <c r="M155" s="24" t="str">
        <f t="shared" si="25"/>
        <v>NO</v>
      </c>
      <c r="N155" s="18" t="str">
        <f t="shared" si="26"/>
        <v/>
      </c>
      <c r="O155" s="21" t="str">
        <f>IF(FLOTA!A155="","",FLOTA!A155)</f>
        <v/>
      </c>
      <c r="P155" s="21" t="str">
        <f>IF(FLOTA!B155="","",FLOTA!B155)</f>
        <v/>
      </c>
      <c r="Q155" s="21" t="str">
        <f>IF(FLOTA!C155="","",FLOTA!C155)</f>
        <v/>
      </c>
      <c r="R155" s="21" t="str">
        <f>IF(FLOTA!D155="","",FLOTA!D155)</f>
        <v/>
      </c>
      <c r="S155" s="21" t="str">
        <f>IF(FLOTA!E155="","",FLOTA!E155)</f>
        <v/>
      </c>
      <c r="T155" s="21" t="str">
        <f>IF(FLOTA!F155="","",FLOTA!F155)</f>
        <v/>
      </c>
      <c r="U155" s="21" t="str">
        <f>IF(FLOTA!G155="","",FLOTA!G155)</f>
        <v/>
      </c>
      <c r="V155" s="21" t="str">
        <f>IF(FLOTA!H155="","",FLOTA!H155)</f>
        <v/>
      </c>
      <c r="W155" s="21" t="str">
        <f>IF(FLOTA!L155="","",FLOTA!L155)</f>
        <v/>
      </c>
      <c r="X155" s="25" t="str">
        <f t="shared" si="27"/>
        <v/>
      </c>
      <c r="Y155" s="24" t="str">
        <f t="shared" si="28"/>
        <v/>
      </c>
      <c r="Z155" s="25" t="str">
        <f t="shared" si="29"/>
        <v/>
      </c>
    </row>
    <row r="156" spans="9:26">
      <c r="I156" s="24">
        <f t="shared" si="21"/>
        <v>0</v>
      </c>
      <c r="J156" s="24" t="str">
        <f t="shared" si="22"/>
        <v>NO</v>
      </c>
      <c r="K156" s="24" t="str">
        <f t="shared" si="23"/>
        <v>NO</v>
      </c>
      <c r="L156" s="24" t="str">
        <f t="shared" si="24"/>
        <v>NO</v>
      </c>
      <c r="M156" s="24" t="str">
        <f t="shared" si="25"/>
        <v>NO</v>
      </c>
      <c r="N156" s="18" t="str">
        <f t="shared" si="26"/>
        <v/>
      </c>
      <c r="O156" s="21" t="str">
        <f>IF(FLOTA!A156="","",FLOTA!A156)</f>
        <v/>
      </c>
      <c r="P156" s="21" t="str">
        <f>IF(FLOTA!B156="","",FLOTA!B156)</f>
        <v/>
      </c>
      <c r="Q156" s="21" t="str">
        <f>IF(FLOTA!C156="","",FLOTA!C156)</f>
        <v/>
      </c>
      <c r="R156" s="21" t="str">
        <f>IF(FLOTA!D156="","",FLOTA!D156)</f>
        <v/>
      </c>
      <c r="S156" s="21" t="str">
        <f>IF(FLOTA!E156="","",FLOTA!E156)</f>
        <v/>
      </c>
      <c r="T156" s="21" t="str">
        <f>IF(FLOTA!F156="","",FLOTA!F156)</f>
        <v/>
      </c>
      <c r="U156" s="21" t="str">
        <f>IF(FLOTA!G156="","",FLOTA!G156)</f>
        <v/>
      </c>
      <c r="V156" s="21" t="str">
        <f>IF(FLOTA!H156="","",FLOTA!H156)</f>
        <v/>
      </c>
      <c r="W156" s="21" t="str">
        <f>IF(FLOTA!L156="","",FLOTA!L156)</f>
        <v/>
      </c>
      <c r="X156" s="25" t="str">
        <f t="shared" si="27"/>
        <v/>
      </c>
      <c r="Y156" s="24" t="str">
        <f t="shared" si="28"/>
        <v/>
      </c>
      <c r="Z156" s="25" t="str">
        <f t="shared" si="29"/>
        <v/>
      </c>
    </row>
    <row r="157" spans="9:26">
      <c r="I157" s="24">
        <f t="shared" si="21"/>
        <v>0</v>
      </c>
      <c r="J157" s="24" t="str">
        <f t="shared" si="22"/>
        <v>NO</v>
      </c>
      <c r="K157" s="24" t="str">
        <f t="shared" si="23"/>
        <v>NO</v>
      </c>
      <c r="L157" s="24" t="str">
        <f t="shared" si="24"/>
        <v>NO</v>
      </c>
      <c r="M157" s="24" t="str">
        <f t="shared" si="25"/>
        <v>NO</v>
      </c>
      <c r="N157" s="18" t="str">
        <f t="shared" si="26"/>
        <v/>
      </c>
      <c r="O157" s="21" t="str">
        <f>IF(FLOTA!A157="","",FLOTA!A157)</f>
        <v/>
      </c>
      <c r="P157" s="21" t="str">
        <f>IF(FLOTA!B157="","",FLOTA!B157)</f>
        <v/>
      </c>
      <c r="Q157" s="21" t="str">
        <f>IF(FLOTA!C157="","",FLOTA!C157)</f>
        <v/>
      </c>
      <c r="R157" s="21" t="str">
        <f>IF(FLOTA!D157="","",FLOTA!D157)</f>
        <v/>
      </c>
      <c r="S157" s="21" t="str">
        <f>IF(FLOTA!E157="","",FLOTA!E157)</f>
        <v/>
      </c>
      <c r="T157" s="21" t="str">
        <f>IF(FLOTA!F157="","",FLOTA!F157)</f>
        <v/>
      </c>
      <c r="U157" s="21" t="str">
        <f>IF(FLOTA!G157="","",FLOTA!G157)</f>
        <v/>
      </c>
      <c r="V157" s="21" t="str">
        <f>IF(FLOTA!H157="","",FLOTA!H157)</f>
        <v/>
      </c>
      <c r="W157" s="21" t="str">
        <f>IF(FLOTA!L157="","",FLOTA!L157)</f>
        <v/>
      </c>
      <c r="X157" s="25" t="str">
        <f t="shared" si="27"/>
        <v/>
      </c>
      <c r="Y157" s="24" t="str">
        <f t="shared" si="28"/>
        <v/>
      </c>
      <c r="Z157" s="25" t="str">
        <f t="shared" si="29"/>
        <v/>
      </c>
    </row>
    <row r="158" spans="9:26">
      <c r="I158" s="24">
        <f t="shared" si="21"/>
        <v>0</v>
      </c>
      <c r="J158" s="24" t="str">
        <f t="shared" si="22"/>
        <v>NO</v>
      </c>
      <c r="K158" s="24" t="str">
        <f t="shared" si="23"/>
        <v>NO</v>
      </c>
      <c r="L158" s="24" t="str">
        <f t="shared" si="24"/>
        <v>NO</v>
      </c>
      <c r="M158" s="24" t="str">
        <f t="shared" si="25"/>
        <v>NO</v>
      </c>
      <c r="N158" s="18" t="str">
        <f t="shared" si="26"/>
        <v/>
      </c>
      <c r="O158" s="21" t="str">
        <f>IF(FLOTA!A158="","",FLOTA!A158)</f>
        <v/>
      </c>
      <c r="P158" s="21" t="str">
        <f>IF(FLOTA!B158="","",FLOTA!B158)</f>
        <v/>
      </c>
      <c r="Q158" s="21" t="str">
        <f>IF(FLOTA!C158="","",FLOTA!C158)</f>
        <v/>
      </c>
      <c r="R158" s="21" t="str">
        <f>IF(FLOTA!D158="","",FLOTA!D158)</f>
        <v/>
      </c>
      <c r="S158" s="21" t="str">
        <f>IF(FLOTA!E158="","",FLOTA!E158)</f>
        <v/>
      </c>
      <c r="T158" s="21" t="str">
        <f>IF(FLOTA!F158="","",FLOTA!F158)</f>
        <v/>
      </c>
      <c r="U158" s="21" t="str">
        <f>IF(FLOTA!G158="","",FLOTA!G158)</f>
        <v/>
      </c>
      <c r="V158" s="21" t="str">
        <f>IF(FLOTA!H158="","",FLOTA!H158)</f>
        <v/>
      </c>
      <c r="W158" s="21" t="str">
        <f>IF(FLOTA!L158="","",FLOTA!L158)</f>
        <v/>
      </c>
      <c r="X158" s="25" t="str">
        <f t="shared" si="27"/>
        <v/>
      </c>
      <c r="Y158" s="24" t="str">
        <f t="shared" si="28"/>
        <v/>
      </c>
      <c r="Z158" s="25" t="str">
        <f t="shared" si="29"/>
        <v/>
      </c>
    </row>
    <row r="159" spans="9:26">
      <c r="I159" s="24">
        <f t="shared" si="21"/>
        <v>0</v>
      </c>
      <c r="J159" s="24" t="str">
        <f t="shared" si="22"/>
        <v>NO</v>
      </c>
      <c r="K159" s="24" t="str">
        <f t="shared" si="23"/>
        <v>NO</v>
      </c>
      <c r="L159" s="24" t="str">
        <f t="shared" si="24"/>
        <v>NO</v>
      </c>
      <c r="M159" s="24" t="str">
        <f t="shared" si="25"/>
        <v>NO</v>
      </c>
      <c r="N159" s="18" t="str">
        <f t="shared" si="26"/>
        <v/>
      </c>
      <c r="O159" s="21" t="str">
        <f>IF(FLOTA!A159="","",FLOTA!A159)</f>
        <v/>
      </c>
      <c r="P159" s="21" t="str">
        <f>IF(FLOTA!B159="","",FLOTA!B159)</f>
        <v/>
      </c>
      <c r="Q159" s="21" t="str">
        <f>IF(FLOTA!C159="","",FLOTA!C159)</f>
        <v/>
      </c>
      <c r="R159" s="21" t="str">
        <f>IF(FLOTA!D159="","",FLOTA!D159)</f>
        <v/>
      </c>
      <c r="S159" s="21" t="str">
        <f>IF(FLOTA!E159="","",FLOTA!E159)</f>
        <v/>
      </c>
      <c r="T159" s="21" t="str">
        <f>IF(FLOTA!F159="","",FLOTA!F159)</f>
        <v/>
      </c>
      <c r="U159" s="21" t="str">
        <f>IF(FLOTA!G159="","",FLOTA!G159)</f>
        <v/>
      </c>
      <c r="V159" s="21" t="str">
        <f>IF(FLOTA!H159="","",FLOTA!H159)</f>
        <v/>
      </c>
      <c r="W159" s="21" t="str">
        <f>IF(FLOTA!L159="","",FLOTA!L159)</f>
        <v/>
      </c>
      <c r="X159" s="25" t="str">
        <f t="shared" si="27"/>
        <v/>
      </c>
      <c r="Y159" s="24" t="str">
        <f t="shared" si="28"/>
        <v/>
      </c>
      <c r="Z159" s="25" t="str">
        <f t="shared" si="29"/>
        <v/>
      </c>
    </row>
    <row r="160" spans="9:26">
      <c r="I160" s="24">
        <f t="shared" si="21"/>
        <v>0</v>
      </c>
      <c r="J160" s="24" t="str">
        <f t="shared" si="22"/>
        <v>NO</v>
      </c>
      <c r="K160" s="24" t="str">
        <f t="shared" si="23"/>
        <v>NO</v>
      </c>
      <c r="L160" s="24" t="str">
        <f t="shared" si="24"/>
        <v>NO</v>
      </c>
      <c r="M160" s="24" t="str">
        <f t="shared" si="25"/>
        <v>NO</v>
      </c>
      <c r="N160" s="18" t="str">
        <f t="shared" si="26"/>
        <v/>
      </c>
      <c r="O160" s="21" t="str">
        <f>IF(FLOTA!A160="","",FLOTA!A160)</f>
        <v/>
      </c>
      <c r="P160" s="21" t="str">
        <f>IF(FLOTA!B160="","",FLOTA!B160)</f>
        <v/>
      </c>
      <c r="Q160" s="21" t="str">
        <f>IF(FLOTA!C160="","",FLOTA!C160)</f>
        <v/>
      </c>
      <c r="R160" s="21" t="str">
        <f>IF(FLOTA!D160="","",FLOTA!D160)</f>
        <v/>
      </c>
      <c r="S160" s="21" t="str">
        <f>IF(FLOTA!E160="","",FLOTA!E160)</f>
        <v/>
      </c>
      <c r="T160" s="21" t="str">
        <f>IF(FLOTA!F160="","",FLOTA!F160)</f>
        <v/>
      </c>
      <c r="U160" s="21" t="str">
        <f>IF(FLOTA!G160="","",FLOTA!G160)</f>
        <v/>
      </c>
      <c r="V160" s="21" t="str">
        <f>IF(FLOTA!H160="","",FLOTA!H160)</f>
        <v/>
      </c>
      <c r="W160" s="21" t="str">
        <f>IF(FLOTA!L160="","",FLOTA!L160)</f>
        <v/>
      </c>
      <c r="X160" s="25" t="str">
        <f t="shared" si="27"/>
        <v/>
      </c>
      <c r="Y160" s="24" t="str">
        <f t="shared" si="28"/>
        <v/>
      </c>
      <c r="Z160" s="25" t="str">
        <f t="shared" si="29"/>
        <v/>
      </c>
    </row>
    <row r="161" spans="9:26">
      <c r="I161" s="24">
        <f t="shared" si="21"/>
        <v>0</v>
      </c>
      <c r="J161" s="24" t="str">
        <f t="shared" si="22"/>
        <v>NO</v>
      </c>
      <c r="K161" s="24" t="str">
        <f t="shared" si="23"/>
        <v>NO</v>
      </c>
      <c r="L161" s="24" t="str">
        <f t="shared" si="24"/>
        <v>NO</v>
      </c>
      <c r="M161" s="24" t="str">
        <f t="shared" si="25"/>
        <v>NO</v>
      </c>
      <c r="N161" s="18" t="str">
        <f t="shared" si="26"/>
        <v/>
      </c>
      <c r="O161" s="21" t="str">
        <f>IF(FLOTA!A161="","",FLOTA!A161)</f>
        <v/>
      </c>
      <c r="P161" s="21" t="str">
        <f>IF(FLOTA!B161="","",FLOTA!B161)</f>
        <v/>
      </c>
      <c r="Q161" s="21" t="str">
        <f>IF(FLOTA!C161="","",FLOTA!C161)</f>
        <v/>
      </c>
      <c r="R161" s="21" t="str">
        <f>IF(FLOTA!D161="","",FLOTA!D161)</f>
        <v/>
      </c>
      <c r="S161" s="21" t="str">
        <f>IF(FLOTA!E161="","",FLOTA!E161)</f>
        <v/>
      </c>
      <c r="T161" s="21" t="str">
        <f>IF(FLOTA!F161="","",FLOTA!F161)</f>
        <v/>
      </c>
      <c r="U161" s="21" t="str">
        <f>IF(FLOTA!G161="","",FLOTA!G161)</f>
        <v/>
      </c>
      <c r="V161" s="21" t="str">
        <f>IF(FLOTA!H161="","",FLOTA!H161)</f>
        <v/>
      </c>
      <c r="W161" s="21" t="str">
        <f>IF(FLOTA!L161="","",FLOTA!L161)</f>
        <v/>
      </c>
      <c r="X161" s="25" t="str">
        <f t="shared" si="27"/>
        <v/>
      </c>
      <c r="Y161" s="24" t="str">
        <f t="shared" si="28"/>
        <v/>
      </c>
      <c r="Z161" s="25" t="str">
        <f t="shared" si="29"/>
        <v/>
      </c>
    </row>
    <row r="162" spans="9:26">
      <c r="I162" s="24">
        <f t="shared" si="21"/>
        <v>0</v>
      </c>
      <c r="J162" s="24" t="str">
        <f t="shared" si="22"/>
        <v>NO</v>
      </c>
      <c r="K162" s="24" t="str">
        <f t="shared" si="23"/>
        <v>NO</v>
      </c>
      <c r="L162" s="24" t="str">
        <f t="shared" si="24"/>
        <v>NO</v>
      </c>
      <c r="M162" s="24" t="str">
        <f t="shared" si="25"/>
        <v>NO</v>
      </c>
      <c r="N162" s="18" t="str">
        <f t="shared" si="26"/>
        <v/>
      </c>
      <c r="O162" s="21" t="str">
        <f>IF(FLOTA!A162="","",FLOTA!A162)</f>
        <v/>
      </c>
      <c r="P162" s="21" t="str">
        <f>IF(FLOTA!B162="","",FLOTA!B162)</f>
        <v/>
      </c>
      <c r="Q162" s="21" t="str">
        <f>IF(FLOTA!C162="","",FLOTA!C162)</f>
        <v/>
      </c>
      <c r="R162" s="21" t="str">
        <f>IF(FLOTA!D162="","",FLOTA!D162)</f>
        <v/>
      </c>
      <c r="S162" s="21" t="str">
        <f>IF(FLOTA!E162="","",FLOTA!E162)</f>
        <v/>
      </c>
      <c r="T162" s="21" t="str">
        <f>IF(FLOTA!F162="","",FLOTA!F162)</f>
        <v/>
      </c>
      <c r="U162" s="21" t="str">
        <f>IF(FLOTA!G162="","",FLOTA!G162)</f>
        <v/>
      </c>
      <c r="V162" s="21" t="str">
        <f>IF(FLOTA!H162="","",FLOTA!H162)</f>
        <v/>
      </c>
      <c r="W162" s="21" t="str">
        <f>IF(FLOTA!L162="","",FLOTA!L162)</f>
        <v/>
      </c>
      <c r="X162" s="25" t="str">
        <f t="shared" si="27"/>
        <v/>
      </c>
      <c r="Y162" s="24" t="str">
        <f t="shared" si="28"/>
        <v/>
      </c>
      <c r="Z162" s="25" t="str">
        <f t="shared" si="29"/>
        <v/>
      </c>
    </row>
    <row r="163" spans="9:26">
      <c r="I163" s="24">
        <f t="shared" si="21"/>
        <v>0</v>
      </c>
      <c r="J163" s="24" t="str">
        <f t="shared" si="22"/>
        <v>NO</v>
      </c>
      <c r="K163" s="24" t="str">
        <f t="shared" si="23"/>
        <v>NO</v>
      </c>
      <c r="L163" s="24" t="str">
        <f t="shared" si="24"/>
        <v>NO</v>
      </c>
      <c r="M163" s="24" t="str">
        <f t="shared" si="25"/>
        <v>NO</v>
      </c>
      <c r="N163" s="18" t="str">
        <f t="shared" si="26"/>
        <v/>
      </c>
      <c r="O163" s="21" t="str">
        <f>IF(FLOTA!A163="","",FLOTA!A163)</f>
        <v/>
      </c>
      <c r="P163" s="21" t="str">
        <f>IF(FLOTA!B163="","",FLOTA!B163)</f>
        <v/>
      </c>
      <c r="Q163" s="21" t="str">
        <f>IF(FLOTA!C163="","",FLOTA!C163)</f>
        <v/>
      </c>
      <c r="R163" s="21" t="str">
        <f>IF(FLOTA!D163="","",FLOTA!D163)</f>
        <v/>
      </c>
      <c r="S163" s="21" t="str">
        <f>IF(FLOTA!E163="","",FLOTA!E163)</f>
        <v/>
      </c>
      <c r="T163" s="21" t="str">
        <f>IF(FLOTA!F163="","",FLOTA!F163)</f>
        <v/>
      </c>
      <c r="U163" s="21" t="str">
        <f>IF(FLOTA!G163="","",FLOTA!G163)</f>
        <v/>
      </c>
      <c r="V163" s="21" t="str">
        <f>IF(FLOTA!H163="","",FLOTA!H163)</f>
        <v/>
      </c>
      <c r="W163" s="21" t="str">
        <f>IF(FLOTA!L163="","",FLOTA!L163)</f>
        <v/>
      </c>
      <c r="X163" s="25" t="str">
        <f t="shared" si="27"/>
        <v/>
      </c>
      <c r="Y163" s="24" t="str">
        <f t="shared" si="28"/>
        <v/>
      </c>
      <c r="Z163" s="25" t="str">
        <f t="shared" si="29"/>
        <v/>
      </c>
    </row>
    <row r="164" spans="9:26">
      <c r="I164" s="24">
        <f t="shared" si="21"/>
        <v>0</v>
      </c>
      <c r="J164" s="24" t="str">
        <f t="shared" si="22"/>
        <v>NO</v>
      </c>
      <c r="K164" s="24" t="str">
        <f t="shared" si="23"/>
        <v>NO</v>
      </c>
      <c r="L164" s="24" t="str">
        <f t="shared" si="24"/>
        <v>NO</v>
      </c>
      <c r="M164" s="24" t="str">
        <f t="shared" si="25"/>
        <v>NO</v>
      </c>
      <c r="N164" s="18" t="str">
        <f t="shared" si="26"/>
        <v/>
      </c>
      <c r="O164" s="21" t="str">
        <f>IF(FLOTA!A164="","",FLOTA!A164)</f>
        <v/>
      </c>
      <c r="P164" s="21" t="str">
        <f>IF(FLOTA!B164="","",FLOTA!B164)</f>
        <v/>
      </c>
      <c r="Q164" s="21" t="str">
        <f>IF(FLOTA!C164="","",FLOTA!C164)</f>
        <v/>
      </c>
      <c r="R164" s="21" t="str">
        <f>IF(FLOTA!D164="","",FLOTA!D164)</f>
        <v/>
      </c>
      <c r="S164" s="21" t="str">
        <f>IF(FLOTA!E164="","",FLOTA!E164)</f>
        <v/>
      </c>
      <c r="T164" s="21" t="str">
        <f>IF(FLOTA!F164="","",FLOTA!F164)</f>
        <v/>
      </c>
      <c r="U164" s="21" t="str">
        <f>IF(FLOTA!G164="","",FLOTA!G164)</f>
        <v/>
      </c>
      <c r="V164" s="21" t="str">
        <f>IF(FLOTA!H164="","",FLOTA!H164)</f>
        <v/>
      </c>
      <c r="W164" s="21" t="str">
        <f>IF(FLOTA!L164="","",FLOTA!L164)</f>
        <v/>
      </c>
      <c r="X164" s="25" t="str">
        <f t="shared" si="27"/>
        <v/>
      </c>
      <c r="Y164" s="24" t="str">
        <f t="shared" si="28"/>
        <v/>
      </c>
      <c r="Z164" s="25" t="str">
        <f t="shared" si="29"/>
        <v/>
      </c>
    </row>
    <row r="165" spans="9:26">
      <c r="I165" s="24">
        <f t="shared" si="21"/>
        <v>0</v>
      </c>
      <c r="J165" s="24" t="str">
        <f t="shared" si="22"/>
        <v>NO</v>
      </c>
      <c r="K165" s="24" t="str">
        <f t="shared" si="23"/>
        <v>NO</v>
      </c>
      <c r="L165" s="24" t="str">
        <f t="shared" si="24"/>
        <v>NO</v>
      </c>
      <c r="M165" s="24" t="str">
        <f t="shared" si="25"/>
        <v>NO</v>
      </c>
      <c r="N165" s="18" t="str">
        <f t="shared" si="26"/>
        <v/>
      </c>
      <c r="O165" s="21" t="str">
        <f>IF(FLOTA!A165="","",FLOTA!A165)</f>
        <v/>
      </c>
      <c r="P165" s="21" t="str">
        <f>IF(FLOTA!B165="","",FLOTA!B165)</f>
        <v/>
      </c>
      <c r="Q165" s="21" t="str">
        <f>IF(FLOTA!C165="","",FLOTA!C165)</f>
        <v/>
      </c>
      <c r="R165" s="21" t="str">
        <f>IF(FLOTA!D165="","",FLOTA!D165)</f>
        <v/>
      </c>
      <c r="S165" s="21" t="str">
        <f>IF(FLOTA!E165="","",FLOTA!E165)</f>
        <v/>
      </c>
      <c r="T165" s="21" t="str">
        <f>IF(FLOTA!F165="","",FLOTA!F165)</f>
        <v/>
      </c>
      <c r="U165" s="21" t="str">
        <f>IF(FLOTA!G165="","",FLOTA!G165)</f>
        <v/>
      </c>
      <c r="V165" s="21" t="str">
        <f>IF(FLOTA!H165="","",FLOTA!H165)</f>
        <v/>
      </c>
      <c r="W165" s="21" t="str">
        <f>IF(FLOTA!L165="","",FLOTA!L165)</f>
        <v/>
      </c>
      <c r="X165" s="25" t="str">
        <f t="shared" si="27"/>
        <v/>
      </c>
      <c r="Y165" s="24" t="str">
        <f t="shared" si="28"/>
        <v/>
      </c>
      <c r="Z165" s="25" t="str">
        <f t="shared" si="29"/>
        <v/>
      </c>
    </row>
    <row r="166" spans="9:26">
      <c r="I166" s="24">
        <f t="shared" si="21"/>
        <v>0</v>
      </c>
      <c r="J166" s="24" t="str">
        <f t="shared" si="22"/>
        <v>NO</v>
      </c>
      <c r="K166" s="24" t="str">
        <f t="shared" si="23"/>
        <v>NO</v>
      </c>
      <c r="L166" s="24" t="str">
        <f t="shared" si="24"/>
        <v>NO</v>
      </c>
      <c r="M166" s="24" t="str">
        <f t="shared" si="25"/>
        <v>NO</v>
      </c>
      <c r="N166" s="18" t="str">
        <f t="shared" si="26"/>
        <v/>
      </c>
      <c r="O166" s="21" t="str">
        <f>IF(FLOTA!A166="","",FLOTA!A166)</f>
        <v/>
      </c>
      <c r="P166" s="21" t="str">
        <f>IF(FLOTA!B166="","",FLOTA!B166)</f>
        <v/>
      </c>
      <c r="Q166" s="21" t="str">
        <f>IF(FLOTA!C166="","",FLOTA!C166)</f>
        <v/>
      </c>
      <c r="R166" s="21" t="str">
        <f>IF(FLOTA!D166="","",FLOTA!D166)</f>
        <v/>
      </c>
      <c r="S166" s="21" t="str">
        <f>IF(FLOTA!E166="","",FLOTA!E166)</f>
        <v/>
      </c>
      <c r="T166" s="21" t="str">
        <f>IF(FLOTA!F166="","",FLOTA!F166)</f>
        <v/>
      </c>
      <c r="U166" s="21" t="str">
        <f>IF(FLOTA!G166="","",FLOTA!G166)</f>
        <v/>
      </c>
      <c r="V166" s="21" t="str">
        <f>IF(FLOTA!H166="","",FLOTA!H166)</f>
        <v/>
      </c>
      <c r="W166" s="21" t="str">
        <f>IF(FLOTA!L166="","",FLOTA!L166)</f>
        <v/>
      </c>
      <c r="X166" s="25" t="str">
        <f t="shared" si="27"/>
        <v/>
      </c>
      <c r="Y166" s="24" t="str">
        <f t="shared" si="28"/>
        <v/>
      </c>
      <c r="Z166" s="25" t="str">
        <f t="shared" si="29"/>
        <v/>
      </c>
    </row>
    <row r="167" spans="9:26">
      <c r="I167" s="24">
        <f t="shared" si="21"/>
        <v>0</v>
      </c>
      <c r="J167" s="24" t="str">
        <f t="shared" si="22"/>
        <v>NO</v>
      </c>
      <c r="K167" s="24" t="str">
        <f t="shared" si="23"/>
        <v>NO</v>
      </c>
      <c r="L167" s="24" t="str">
        <f t="shared" si="24"/>
        <v>NO</v>
      </c>
      <c r="M167" s="24" t="str">
        <f t="shared" si="25"/>
        <v>NO</v>
      </c>
      <c r="N167" s="18" t="str">
        <f t="shared" si="26"/>
        <v/>
      </c>
      <c r="O167" s="21" t="str">
        <f>IF(FLOTA!A167="","",FLOTA!A167)</f>
        <v/>
      </c>
      <c r="P167" s="21" t="str">
        <f>IF(FLOTA!B167="","",FLOTA!B167)</f>
        <v/>
      </c>
      <c r="Q167" s="21" t="str">
        <f>IF(FLOTA!C167="","",FLOTA!C167)</f>
        <v/>
      </c>
      <c r="R167" s="21" t="str">
        <f>IF(FLOTA!D167="","",FLOTA!D167)</f>
        <v/>
      </c>
      <c r="S167" s="21" t="str">
        <f>IF(FLOTA!E167="","",FLOTA!E167)</f>
        <v/>
      </c>
      <c r="T167" s="21" t="str">
        <f>IF(FLOTA!F167="","",FLOTA!F167)</f>
        <v/>
      </c>
      <c r="U167" s="21" t="str">
        <f>IF(FLOTA!G167="","",FLOTA!G167)</f>
        <v/>
      </c>
      <c r="V167" s="21" t="str">
        <f>IF(FLOTA!H167="","",FLOTA!H167)</f>
        <v/>
      </c>
      <c r="W167" s="21" t="str">
        <f>IF(FLOTA!L167="","",FLOTA!L167)</f>
        <v/>
      </c>
      <c r="X167" s="25" t="str">
        <f t="shared" si="27"/>
        <v/>
      </c>
      <c r="Y167" s="24" t="str">
        <f t="shared" si="28"/>
        <v/>
      </c>
      <c r="Z167" s="25" t="str">
        <f t="shared" si="29"/>
        <v/>
      </c>
    </row>
    <row r="168" spans="9:26">
      <c r="I168" s="24">
        <f t="shared" si="21"/>
        <v>0</v>
      </c>
      <c r="J168" s="24" t="str">
        <f t="shared" si="22"/>
        <v>NO</v>
      </c>
      <c r="K168" s="24" t="str">
        <f t="shared" si="23"/>
        <v>NO</v>
      </c>
      <c r="L168" s="24" t="str">
        <f t="shared" si="24"/>
        <v>NO</v>
      </c>
      <c r="M168" s="24" t="str">
        <f t="shared" si="25"/>
        <v>NO</v>
      </c>
      <c r="N168" s="18" t="str">
        <f t="shared" si="26"/>
        <v/>
      </c>
      <c r="O168" s="21" t="str">
        <f>IF(FLOTA!A168="","",FLOTA!A168)</f>
        <v/>
      </c>
      <c r="P168" s="21" t="str">
        <f>IF(FLOTA!B168="","",FLOTA!B168)</f>
        <v/>
      </c>
      <c r="Q168" s="21" t="str">
        <f>IF(FLOTA!C168="","",FLOTA!C168)</f>
        <v/>
      </c>
      <c r="R168" s="21" t="str">
        <f>IF(FLOTA!D168="","",FLOTA!D168)</f>
        <v/>
      </c>
      <c r="S168" s="21" t="str">
        <f>IF(FLOTA!E168="","",FLOTA!E168)</f>
        <v/>
      </c>
      <c r="T168" s="21" t="str">
        <f>IF(FLOTA!F168="","",FLOTA!F168)</f>
        <v/>
      </c>
      <c r="U168" s="21" t="str">
        <f>IF(FLOTA!G168="","",FLOTA!G168)</f>
        <v/>
      </c>
      <c r="V168" s="21" t="str">
        <f>IF(FLOTA!H168="","",FLOTA!H168)</f>
        <v/>
      </c>
      <c r="W168" s="21" t="str">
        <f>IF(FLOTA!L168="","",FLOTA!L168)</f>
        <v/>
      </c>
      <c r="X168" s="25" t="str">
        <f t="shared" si="27"/>
        <v/>
      </c>
      <c r="Y168" s="24" t="str">
        <f t="shared" si="28"/>
        <v/>
      </c>
      <c r="Z168" s="25" t="str">
        <f t="shared" si="29"/>
        <v/>
      </c>
    </row>
    <row r="169" spans="9:26">
      <c r="I169" s="24">
        <f t="shared" si="21"/>
        <v>0</v>
      </c>
      <c r="J169" s="24" t="str">
        <f t="shared" si="22"/>
        <v>NO</v>
      </c>
      <c r="K169" s="24" t="str">
        <f t="shared" si="23"/>
        <v>NO</v>
      </c>
      <c r="L169" s="24" t="str">
        <f t="shared" si="24"/>
        <v>NO</v>
      </c>
      <c r="M169" s="24" t="str">
        <f t="shared" si="25"/>
        <v>NO</v>
      </c>
      <c r="N169" s="18" t="str">
        <f t="shared" si="26"/>
        <v/>
      </c>
      <c r="O169" s="21" t="str">
        <f>IF(FLOTA!A169="","",FLOTA!A169)</f>
        <v/>
      </c>
      <c r="P169" s="21" t="str">
        <f>IF(FLOTA!B169="","",FLOTA!B169)</f>
        <v/>
      </c>
      <c r="Q169" s="21" t="str">
        <f>IF(FLOTA!C169="","",FLOTA!C169)</f>
        <v/>
      </c>
      <c r="R169" s="21" t="str">
        <f>IF(FLOTA!D169="","",FLOTA!D169)</f>
        <v/>
      </c>
      <c r="S169" s="21" t="str">
        <f>IF(FLOTA!E169="","",FLOTA!E169)</f>
        <v/>
      </c>
      <c r="T169" s="21" t="str">
        <f>IF(FLOTA!F169="","",FLOTA!F169)</f>
        <v/>
      </c>
      <c r="U169" s="21" t="str">
        <f>IF(FLOTA!G169="","",FLOTA!G169)</f>
        <v/>
      </c>
      <c r="V169" s="21" t="str">
        <f>IF(FLOTA!H169="","",FLOTA!H169)</f>
        <v/>
      </c>
      <c r="W169" s="21" t="str">
        <f>IF(FLOTA!L169="","",FLOTA!L169)</f>
        <v/>
      </c>
      <c r="X169" s="25" t="str">
        <f t="shared" si="27"/>
        <v/>
      </c>
      <c r="Y169" s="24" t="str">
        <f t="shared" si="28"/>
        <v/>
      </c>
      <c r="Z169" s="25" t="str">
        <f t="shared" si="29"/>
        <v/>
      </c>
    </row>
    <row r="170" spans="9:26">
      <c r="I170" s="24">
        <f t="shared" si="21"/>
        <v>0</v>
      </c>
      <c r="J170" s="24" t="str">
        <f t="shared" si="22"/>
        <v>NO</v>
      </c>
      <c r="K170" s="24" t="str">
        <f t="shared" si="23"/>
        <v>NO</v>
      </c>
      <c r="L170" s="24" t="str">
        <f t="shared" si="24"/>
        <v>NO</v>
      </c>
      <c r="M170" s="24" t="str">
        <f t="shared" si="25"/>
        <v>NO</v>
      </c>
      <c r="N170" s="18" t="str">
        <f t="shared" si="26"/>
        <v/>
      </c>
      <c r="O170" s="21" t="str">
        <f>IF(FLOTA!A170="","",FLOTA!A170)</f>
        <v/>
      </c>
      <c r="P170" s="21" t="str">
        <f>IF(FLOTA!B170="","",FLOTA!B170)</f>
        <v/>
      </c>
      <c r="Q170" s="21" t="str">
        <f>IF(FLOTA!C170="","",FLOTA!C170)</f>
        <v/>
      </c>
      <c r="R170" s="21" t="str">
        <f>IF(FLOTA!D170="","",FLOTA!D170)</f>
        <v/>
      </c>
      <c r="S170" s="21" t="str">
        <f>IF(FLOTA!E170="","",FLOTA!E170)</f>
        <v/>
      </c>
      <c r="T170" s="21" t="str">
        <f>IF(FLOTA!F170="","",FLOTA!F170)</f>
        <v/>
      </c>
      <c r="U170" s="21" t="str">
        <f>IF(FLOTA!G170="","",FLOTA!G170)</f>
        <v/>
      </c>
      <c r="V170" s="21" t="str">
        <f>IF(FLOTA!H170="","",FLOTA!H170)</f>
        <v/>
      </c>
      <c r="W170" s="21" t="str">
        <f>IF(FLOTA!L170="","",FLOTA!L170)</f>
        <v/>
      </c>
      <c r="X170" s="25" t="str">
        <f t="shared" si="27"/>
        <v/>
      </c>
      <c r="Y170" s="24" t="str">
        <f t="shared" si="28"/>
        <v/>
      </c>
      <c r="Z170" s="25" t="str">
        <f t="shared" si="29"/>
        <v/>
      </c>
    </row>
    <row r="171" spans="9:26">
      <c r="I171" s="24">
        <f t="shared" si="21"/>
        <v>0</v>
      </c>
      <c r="J171" s="24" t="str">
        <f t="shared" si="22"/>
        <v>NO</v>
      </c>
      <c r="K171" s="24" t="str">
        <f t="shared" si="23"/>
        <v>NO</v>
      </c>
      <c r="L171" s="24" t="str">
        <f t="shared" si="24"/>
        <v>NO</v>
      </c>
      <c r="M171" s="24" t="str">
        <f t="shared" si="25"/>
        <v>NO</v>
      </c>
      <c r="N171" s="18" t="str">
        <f t="shared" si="26"/>
        <v/>
      </c>
      <c r="O171" s="21" t="str">
        <f>IF(FLOTA!A171="","",FLOTA!A171)</f>
        <v/>
      </c>
      <c r="P171" s="21" t="str">
        <f>IF(FLOTA!B171="","",FLOTA!B171)</f>
        <v/>
      </c>
      <c r="Q171" s="21" t="str">
        <f>IF(FLOTA!C171="","",FLOTA!C171)</f>
        <v/>
      </c>
      <c r="R171" s="21" t="str">
        <f>IF(FLOTA!D171="","",FLOTA!D171)</f>
        <v/>
      </c>
      <c r="S171" s="21" t="str">
        <f>IF(FLOTA!E171="","",FLOTA!E171)</f>
        <v/>
      </c>
      <c r="T171" s="21" t="str">
        <f>IF(FLOTA!F171="","",FLOTA!F171)</f>
        <v/>
      </c>
      <c r="U171" s="21" t="str">
        <f>IF(FLOTA!G171="","",FLOTA!G171)</f>
        <v/>
      </c>
      <c r="V171" s="21" t="str">
        <f>IF(FLOTA!H171="","",FLOTA!H171)</f>
        <v/>
      </c>
      <c r="W171" s="21" t="str">
        <f>IF(FLOTA!L171="","",FLOTA!L171)</f>
        <v/>
      </c>
      <c r="X171" s="25" t="str">
        <f t="shared" si="27"/>
        <v/>
      </c>
      <c r="Y171" s="24" t="str">
        <f t="shared" si="28"/>
        <v/>
      </c>
      <c r="Z171" s="25" t="str">
        <f t="shared" si="29"/>
        <v/>
      </c>
    </row>
    <row r="172" spans="9:26">
      <c r="I172" s="24">
        <f t="shared" si="21"/>
        <v>0</v>
      </c>
      <c r="J172" s="24" t="str">
        <f t="shared" si="22"/>
        <v>NO</v>
      </c>
      <c r="K172" s="24" t="str">
        <f t="shared" si="23"/>
        <v>NO</v>
      </c>
      <c r="L172" s="24" t="str">
        <f t="shared" si="24"/>
        <v>NO</v>
      </c>
      <c r="M172" s="24" t="str">
        <f t="shared" si="25"/>
        <v>NO</v>
      </c>
      <c r="N172" s="18" t="str">
        <f t="shared" si="26"/>
        <v/>
      </c>
      <c r="O172" s="21" t="str">
        <f>IF(FLOTA!A172="","",FLOTA!A172)</f>
        <v/>
      </c>
      <c r="P172" s="21" t="str">
        <f>IF(FLOTA!B172="","",FLOTA!B172)</f>
        <v/>
      </c>
      <c r="Q172" s="21" t="str">
        <f>IF(FLOTA!C172="","",FLOTA!C172)</f>
        <v/>
      </c>
      <c r="R172" s="21" t="str">
        <f>IF(FLOTA!D172="","",FLOTA!D172)</f>
        <v/>
      </c>
      <c r="S172" s="21" t="str">
        <f>IF(FLOTA!E172="","",FLOTA!E172)</f>
        <v/>
      </c>
      <c r="T172" s="21" t="str">
        <f>IF(FLOTA!F172="","",FLOTA!F172)</f>
        <v/>
      </c>
      <c r="U172" s="21" t="str">
        <f>IF(FLOTA!G172="","",FLOTA!G172)</f>
        <v/>
      </c>
      <c r="V172" s="21" t="str">
        <f>IF(FLOTA!H172="","",FLOTA!H172)</f>
        <v/>
      </c>
      <c r="W172" s="21" t="str">
        <f>IF(FLOTA!L172="","",FLOTA!L172)</f>
        <v/>
      </c>
      <c r="X172" s="25" t="str">
        <f t="shared" si="27"/>
        <v/>
      </c>
      <c r="Y172" s="24" t="str">
        <f t="shared" si="28"/>
        <v/>
      </c>
      <c r="Z172" s="25" t="str">
        <f t="shared" si="29"/>
        <v/>
      </c>
    </row>
    <row r="173" spans="9:26">
      <c r="I173" s="24">
        <f t="shared" si="21"/>
        <v>0</v>
      </c>
      <c r="J173" s="24" t="str">
        <f t="shared" si="22"/>
        <v>NO</v>
      </c>
      <c r="K173" s="24" t="str">
        <f t="shared" si="23"/>
        <v>NO</v>
      </c>
      <c r="L173" s="24" t="str">
        <f t="shared" si="24"/>
        <v>NO</v>
      </c>
      <c r="M173" s="24" t="str">
        <f t="shared" si="25"/>
        <v>NO</v>
      </c>
      <c r="N173" s="18" t="str">
        <f t="shared" si="26"/>
        <v/>
      </c>
      <c r="O173" s="21" t="str">
        <f>IF(FLOTA!A173="","",FLOTA!A173)</f>
        <v/>
      </c>
      <c r="P173" s="21" t="str">
        <f>IF(FLOTA!B173="","",FLOTA!B173)</f>
        <v/>
      </c>
      <c r="Q173" s="21" t="str">
        <f>IF(FLOTA!C173="","",FLOTA!C173)</f>
        <v/>
      </c>
      <c r="R173" s="21" t="str">
        <f>IF(FLOTA!D173="","",FLOTA!D173)</f>
        <v/>
      </c>
      <c r="S173" s="21" t="str">
        <f>IF(FLOTA!E173="","",FLOTA!E173)</f>
        <v/>
      </c>
      <c r="T173" s="21" t="str">
        <f>IF(FLOTA!F173="","",FLOTA!F173)</f>
        <v/>
      </c>
      <c r="U173" s="21" t="str">
        <f>IF(FLOTA!G173="","",FLOTA!G173)</f>
        <v/>
      </c>
      <c r="V173" s="21" t="str">
        <f>IF(FLOTA!H173="","",FLOTA!H173)</f>
        <v/>
      </c>
      <c r="W173" s="21" t="str">
        <f>IF(FLOTA!L173="","",FLOTA!L173)</f>
        <v/>
      </c>
      <c r="X173" s="25" t="str">
        <f t="shared" si="27"/>
        <v/>
      </c>
      <c r="Y173" s="24" t="str">
        <f t="shared" si="28"/>
        <v/>
      </c>
      <c r="Z173" s="25" t="str">
        <f t="shared" si="29"/>
        <v/>
      </c>
    </row>
    <row r="174" spans="9:26">
      <c r="I174" s="24">
        <f t="shared" si="21"/>
        <v>0</v>
      </c>
      <c r="J174" s="24" t="str">
        <f t="shared" si="22"/>
        <v>NO</v>
      </c>
      <c r="K174" s="24" t="str">
        <f t="shared" si="23"/>
        <v>NO</v>
      </c>
      <c r="L174" s="24" t="str">
        <f t="shared" si="24"/>
        <v>NO</v>
      </c>
      <c r="M174" s="24" t="str">
        <f t="shared" si="25"/>
        <v>NO</v>
      </c>
      <c r="N174" s="18" t="str">
        <f t="shared" si="26"/>
        <v/>
      </c>
      <c r="O174" s="21" t="str">
        <f>IF(FLOTA!A174="","",FLOTA!A174)</f>
        <v/>
      </c>
      <c r="P174" s="21" t="str">
        <f>IF(FLOTA!B174="","",FLOTA!B174)</f>
        <v/>
      </c>
      <c r="Q174" s="21" t="str">
        <f>IF(FLOTA!C174="","",FLOTA!C174)</f>
        <v/>
      </c>
      <c r="R174" s="21" t="str">
        <f>IF(FLOTA!D174="","",FLOTA!D174)</f>
        <v/>
      </c>
      <c r="S174" s="21" t="str">
        <f>IF(FLOTA!E174="","",FLOTA!E174)</f>
        <v/>
      </c>
      <c r="T174" s="21" t="str">
        <f>IF(FLOTA!F174="","",FLOTA!F174)</f>
        <v/>
      </c>
      <c r="U174" s="21" t="str">
        <f>IF(FLOTA!G174="","",FLOTA!G174)</f>
        <v/>
      </c>
      <c r="V174" s="21" t="str">
        <f>IF(FLOTA!H174="","",FLOTA!H174)</f>
        <v/>
      </c>
      <c r="W174" s="21" t="str">
        <f>IF(FLOTA!L174="","",FLOTA!L174)</f>
        <v/>
      </c>
      <c r="X174" s="25" t="str">
        <f t="shared" si="27"/>
        <v/>
      </c>
      <c r="Y174" s="24" t="str">
        <f t="shared" si="28"/>
        <v/>
      </c>
      <c r="Z174" s="25" t="str">
        <f t="shared" si="29"/>
        <v/>
      </c>
    </row>
    <row r="175" spans="9:26">
      <c r="I175" s="24">
        <f t="shared" si="21"/>
        <v>0</v>
      </c>
      <c r="J175" s="24" t="str">
        <f t="shared" si="22"/>
        <v>NO</v>
      </c>
      <c r="K175" s="24" t="str">
        <f t="shared" si="23"/>
        <v>NO</v>
      </c>
      <c r="L175" s="24" t="str">
        <f t="shared" si="24"/>
        <v>NO</v>
      </c>
      <c r="M175" s="24" t="str">
        <f t="shared" si="25"/>
        <v>NO</v>
      </c>
      <c r="N175" s="18" t="str">
        <f t="shared" si="26"/>
        <v/>
      </c>
      <c r="O175" s="21" t="str">
        <f>IF(FLOTA!A175="","",FLOTA!A175)</f>
        <v/>
      </c>
      <c r="P175" s="21" t="str">
        <f>IF(FLOTA!B175="","",FLOTA!B175)</f>
        <v/>
      </c>
      <c r="Q175" s="21" t="str">
        <f>IF(FLOTA!C175="","",FLOTA!C175)</f>
        <v/>
      </c>
      <c r="R175" s="21" t="str">
        <f>IF(FLOTA!D175="","",FLOTA!D175)</f>
        <v/>
      </c>
      <c r="S175" s="21" t="str">
        <f>IF(FLOTA!E175="","",FLOTA!E175)</f>
        <v/>
      </c>
      <c r="T175" s="21" t="str">
        <f>IF(FLOTA!F175="","",FLOTA!F175)</f>
        <v/>
      </c>
      <c r="U175" s="21" t="str">
        <f>IF(FLOTA!G175="","",FLOTA!G175)</f>
        <v/>
      </c>
      <c r="V175" s="21" t="str">
        <f>IF(FLOTA!H175="","",FLOTA!H175)</f>
        <v/>
      </c>
      <c r="W175" s="21" t="str">
        <f>IF(FLOTA!L175="","",FLOTA!L175)</f>
        <v/>
      </c>
      <c r="X175" s="25" t="str">
        <f t="shared" si="27"/>
        <v/>
      </c>
      <c r="Y175" s="24" t="str">
        <f t="shared" si="28"/>
        <v/>
      </c>
      <c r="Z175" s="25" t="str">
        <f t="shared" si="29"/>
        <v/>
      </c>
    </row>
    <row r="176" spans="9:26">
      <c r="I176" s="24">
        <f t="shared" si="21"/>
        <v>0</v>
      </c>
      <c r="J176" s="24" t="str">
        <f t="shared" si="22"/>
        <v>NO</v>
      </c>
      <c r="K176" s="24" t="str">
        <f t="shared" si="23"/>
        <v>NO</v>
      </c>
      <c r="L176" s="24" t="str">
        <f t="shared" si="24"/>
        <v>NO</v>
      </c>
      <c r="M176" s="24" t="str">
        <f t="shared" si="25"/>
        <v>NO</v>
      </c>
      <c r="N176" s="18" t="str">
        <f t="shared" si="26"/>
        <v/>
      </c>
      <c r="O176" s="21" t="str">
        <f>IF(FLOTA!A176="","",FLOTA!A176)</f>
        <v/>
      </c>
      <c r="P176" s="21" t="str">
        <f>IF(FLOTA!B176="","",FLOTA!B176)</f>
        <v/>
      </c>
      <c r="Q176" s="21" t="str">
        <f>IF(FLOTA!C176="","",FLOTA!C176)</f>
        <v/>
      </c>
      <c r="R176" s="21" t="str">
        <f>IF(FLOTA!D176="","",FLOTA!D176)</f>
        <v/>
      </c>
      <c r="S176" s="21" t="str">
        <f>IF(FLOTA!E176="","",FLOTA!E176)</f>
        <v/>
      </c>
      <c r="T176" s="21" t="str">
        <f>IF(FLOTA!F176="","",FLOTA!F176)</f>
        <v/>
      </c>
      <c r="U176" s="21" t="str">
        <f>IF(FLOTA!G176="","",FLOTA!G176)</f>
        <v/>
      </c>
      <c r="V176" s="21" t="str">
        <f>IF(FLOTA!H176="","",FLOTA!H176)</f>
        <v/>
      </c>
      <c r="W176" s="21" t="str">
        <f>IF(FLOTA!L176="","",FLOTA!L176)</f>
        <v/>
      </c>
      <c r="X176" s="25" t="str">
        <f t="shared" si="27"/>
        <v/>
      </c>
      <c r="Y176" s="24" t="str">
        <f t="shared" si="28"/>
        <v/>
      </c>
      <c r="Z176" s="25" t="str">
        <f t="shared" si="29"/>
        <v/>
      </c>
    </row>
    <row r="177" spans="9:26">
      <c r="I177" s="24">
        <f t="shared" si="21"/>
        <v>0</v>
      </c>
      <c r="J177" s="24" t="str">
        <f t="shared" si="22"/>
        <v>NO</v>
      </c>
      <c r="K177" s="24" t="str">
        <f t="shared" si="23"/>
        <v>NO</v>
      </c>
      <c r="L177" s="24" t="str">
        <f t="shared" si="24"/>
        <v>NO</v>
      </c>
      <c r="M177" s="24" t="str">
        <f t="shared" si="25"/>
        <v>NO</v>
      </c>
      <c r="N177" s="18" t="str">
        <f t="shared" si="26"/>
        <v/>
      </c>
      <c r="O177" s="21" t="str">
        <f>IF(FLOTA!A177="","",FLOTA!A177)</f>
        <v/>
      </c>
      <c r="P177" s="21" t="str">
        <f>IF(FLOTA!B177="","",FLOTA!B177)</f>
        <v/>
      </c>
      <c r="Q177" s="21" t="str">
        <f>IF(FLOTA!C177="","",FLOTA!C177)</f>
        <v/>
      </c>
      <c r="R177" s="21" t="str">
        <f>IF(FLOTA!D177="","",FLOTA!D177)</f>
        <v/>
      </c>
      <c r="S177" s="21" t="str">
        <f>IF(FLOTA!E177="","",FLOTA!E177)</f>
        <v/>
      </c>
      <c r="T177" s="21" t="str">
        <f>IF(FLOTA!F177="","",FLOTA!F177)</f>
        <v/>
      </c>
      <c r="U177" s="21" t="str">
        <f>IF(FLOTA!G177="","",FLOTA!G177)</f>
        <v/>
      </c>
      <c r="V177" s="21" t="str">
        <f>IF(FLOTA!H177="","",FLOTA!H177)</f>
        <v/>
      </c>
      <c r="W177" s="21" t="str">
        <f>IF(FLOTA!L177="","",FLOTA!L177)</f>
        <v/>
      </c>
      <c r="X177" s="25" t="str">
        <f t="shared" si="27"/>
        <v/>
      </c>
      <c r="Y177" s="24" t="str">
        <f t="shared" si="28"/>
        <v/>
      </c>
      <c r="Z177" s="25" t="str">
        <f t="shared" si="29"/>
        <v/>
      </c>
    </row>
    <row r="178" spans="9:26">
      <c r="I178" s="24">
        <f t="shared" si="21"/>
        <v>0</v>
      </c>
      <c r="J178" s="24" t="str">
        <f t="shared" si="22"/>
        <v>NO</v>
      </c>
      <c r="K178" s="24" t="str">
        <f t="shared" si="23"/>
        <v>NO</v>
      </c>
      <c r="L178" s="24" t="str">
        <f t="shared" si="24"/>
        <v>NO</v>
      </c>
      <c r="M178" s="24" t="str">
        <f t="shared" si="25"/>
        <v>NO</v>
      </c>
      <c r="N178" s="18" t="str">
        <f t="shared" si="26"/>
        <v/>
      </c>
      <c r="O178" s="21" t="str">
        <f>IF(FLOTA!A178="","",FLOTA!A178)</f>
        <v/>
      </c>
      <c r="P178" s="21" t="str">
        <f>IF(FLOTA!B178="","",FLOTA!B178)</f>
        <v/>
      </c>
      <c r="Q178" s="21" t="str">
        <f>IF(FLOTA!C178="","",FLOTA!C178)</f>
        <v/>
      </c>
      <c r="R178" s="21" t="str">
        <f>IF(FLOTA!D178="","",FLOTA!D178)</f>
        <v/>
      </c>
      <c r="S178" s="21" t="str">
        <f>IF(FLOTA!E178="","",FLOTA!E178)</f>
        <v/>
      </c>
      <c r="T178" s="21" t="str">
        <f>IF(FLOTA!F178="","",FLOTA!F178)</f>
        <v/>
      </c>
      <c r="U178" s="21" t="str">
        <f>IF(FLOTA!G178="","",FLOTA!G178)</f>
        <v/>
      </c>
      <c r="V178" s="21" t="str">
        <f>IF(FLOTA!H178="","",FLOTA!H178)</f>
        <v/>
      </c>
      <c r="W178" s="21" t="str">
        <f>IF(FLOTA!L178="","",FLOTA!L178)</f>
        <v/>
      </c>
      <c r="X178" s="25" t="str">
        <f t="shared" si="27"/>
        <v/>
      </c>
      <c r="Y178" s="24" t="str">
        <f t="shared" si="28"/>
        <v/>
      </c>
      <c r="Z178" s="25" t="str">
        <f t="shared" si="29"/>
        <v/>
      </c>
    </row>
    <row r="179" spans="9:26">
      <c r="I179" s="24">
        <f t="shared" si="21"/>
        <v>0</v>
      </c>
      <c r="J179" s="24" t="str">
        <f t="shared" si="22"/>
        <v>NO</v>
      </c>
      <c r="K179" s="24" t="str">
        <f t="shared" si="23"/>
        <v>NO</v>
      </c>
      <c r="L179" s="24" t="str">
        <f t="shared" si="24"/>
        <v>NO</v>
      </c>
      <c r="M179" s="24" t="str">
        <f t="shared" si="25"/>
        <v>NO</v>
      </c>
      <c r="N179" s="18" t="str">
        <f t="shared" si="26"/>
        <v/>
      </c>
      <c r="O179" s="21" t="str">
        <f>IF(FLOTA!A179="","",FLOTA!A179)</f>
        <v/>
      </c>
      <c r="P179" s="21" t="str">
        <f>IF(FLOTA!B179="","",FLOTA!B179)</f>
        <v/>
      </c>
      <c r="Q179" s="21" t="str">
        <f>IF(FLOTA!C179="","",FLOTA!C179)</f>
        <v/>
      </c>
      <c r="R179" s="21" t="str">
        <f>IF(FLOTA!D179="","",FLOTA!D179)</f>
        <v/>
      </c>
      <c r="S179" s="21" t="str">
        <f>IF(FLOTA!E179="","",FLOTA!E179)</f>
        <v/>
      </c>
      <c r="T179" s="21" t="str">
        <f>IF(FLOTA!F179="","",FLOTA!F179)</f>
        <v/>
      </c>
      <c r="U179" s="21" t="str">
        <f>IF(FLOTA!G179="","",FLOTA!G179)</f>
        <v/>
      </c>
      <c r="V179" s="21" t="str">
        <f>IF(FLOTA!H179="","",FLOTA!H179)</f>
        <v/>
      </c>
      <c r="W179" s="21" t="str">
        <f>IF(FLOTA!L179="","",FLOTA!L179)</f>
        <v/>
      </c>
      <c r="X179" s="25" t="str">
        <f t="shared" si="27"/>
        <v/>
      </c>
      <c r="Y179" s="24" t="str">
        <f t="shared" si="28"/>
        <v/>
      </c>
      <c r="Z179" s="25" t="str">
        <f t="shared" si="29"/>
        <v/>
      </c>
    </row>
    <row r="180" spans="9:26">
      <c r="I180" s="24">
        <f t="shared" si="21"/>
        <v>0</v>
      </c>
      <c r="J180" s="24" t="str">
        <f t="shared" si="22"/>
        <v>NO</v>
      </c>
      <c r="K180" s="24" t="str">
        <f t="shared" si="23"/>
        <v>NO</v>
      </c>
      <c r="L180" s="24" t="str">
        <f t="shared" si="24"/>
        <v>NO</v>
      </c>
      <c r="M180" s="24" t="str">
        <f t="shared" si="25"/>
        <v>NO</v>
      </c>
      <c r="N180" s="18" t="str">
        <f t="shared" si="26"/>
        <v/>
      </c>
      <c r="O180" s="21" t="str">
        <f>IF(FLOTA!A180="","",FLOTA!A180)</f>
        <v/>
      </c>
      <c r="P180" s="21" t="str">
        <f>IF(FLOTA!B180="","",FLOTA!B180)</f>
        <v/>
      </c>
      <c r="Q180" s="21" t="str">
        <f>IF(FLOTA!C180="","",FLOTA!C180)</f>
        <v/>
      </c>
      <c r="R180" s="21" t="str">
        <f>IF(FLOTA!D180="","",FLOTA!D180)</f>
        <v/>
      </c>
      <c r="S180" s="21" t="str">
        <f>IF(FLOTA!E180="","",FLOTA!E180)</f>
        <v/>
      </c>
      <c r="T180" s="21" t="str">
        <f>IF(FLOTA!F180="","",FLOTA!F180)</f>
        <v/>
      </c>
      <c r="U180" s="21" t="str">
        <f>IF(FLOTA!G180="","",FLOTA!G180)</f>
        <v/>
      </c>
      <c r="V180" s="21" t="str">
        <f>IF(FLOTA!H180="","",FLOTA!H180)</f>
        <v/>
      </c>
      <c r="W180" s="21" t="str">
        <f>IF(FLOTA!L180="","",FLOTA!L180)</f>
        <v/>
      </c>
      <c r="X180" s="25" t="str">
        <f t="shared" si="27"/>
        <v/>
      </c>
      <c r="Y180" s="24" t="str">
        <f t="shared" si="28"/>
        <v/>
      </c>
      <c r="Z180" s="25" t="str">
        <f t="shared" si="29"/>
        <v/>
      </c>
    </row>
    <row r="181" spans="9:26">
      <c r="I181" s="24">
        <f t="shared" si="21"/>
        <v>0</v>
      </c>
      <c r="J181" s="24" t="str">
        <f t="shared" si="22"/>
        <v>NO</v>
      </c>
      <c r="K181" s="24" t="str">
        <f t="shared" si="23"/>
        <v>NO</v>
      </c>
      <c r="L181" s="24" t="str">
        <f t="shared" si="24"/>
        <v>NO</v>
      </c>
      <c r="M181" s="24" t="str">
        <f t="shared" si="25"/>
        <v>NO</v>
      </c>
      <c r="N181" s="18" t="str">
        <f t="shared" si="26"/>
        <v/>
      </c>
      <c r="O181" s="21" t="str">
        <f>IF(FLOTA!A181="","",FLOTA!A181)</f>
        <v/>
      </c>
      <c r="P181" s="21" t="str">
        <f>IF(FLOTA!B181="","",FLOTA!B181)</f>
        <v/>
      </c>
      <c r="Q181" s="21" t="str">
        <f>IF(FLOTA!C181="","",FLOTA!C181)</f>
        <v/>
      </c>
      <c r="R181" s="21" t="str">
        <f>IF(FLOTA!D181="","",FLOTA!D181)</f>
        <v/>
      </c>
      <c r="S181" s="21" t="str">
        <f>IF(FLOTA!E181="","",FLOTA!E181)</f>
        <v/>
      </c>
      <c r="T181" s="21" t="str">
        <f>IF(FLOTA!F181="","",FLOTA!F181)</f>
        <v/>
      </c>
      <c r="U181" s="21" t="str">
        <f>IF(FLOTA!G181="","",FLOTA!G181)</f>
        <v/>
      </c>
      <c r="V181" s="21" t="str">
        <f>IF(FLOTA!H181="","",FLOTA!H181)</f>
        <v/>
      </c>
      <c r="W181" s="21" t="str">
        <f>IF(FLOTA!L181="","",FLOTA!L181)</f>
        <v/>
      </c>
      <c r="X181" s="25" t="str">
        <f t="shared" si="27"/>
        <v/>
      </c>
      <c r="Y181" s="24" t="str">
        <f t="shared" si="28"/>
        <v/>
      </c>
      <c r="Z181" s="25" t="str">
        <f t="shared" si="29"/>
        <v/>
      </c>
    </row>
    <row r="182" spans="9:26">
      <c r="I182" s="24">
        <f t="shared" si="21"/>
        <v>0</v>
      </c>
      <c r="J182" s="24" t="str">
        <f t="shared" si="22"/>
        <v>NO</v>
      </c>
      <c r="K182" s="24" t="str">
        <f t="shared" si="23"/>
        <v>NO</v>
      </c>
      <c r="L182" s="24" t="str">
        <f t="shared" si="24"/>
        <v>NO</v>
      </c>
      <c r="M182" s="24" t="str">
        <f t="shared" si="25"/>
        <v>NO</v>
      </c>
      <c r="N182" s="18" t="str">
        <f t="shared" si="26"/>
        <v/>
      </c>
      <c r="O182" s="21" t="str">
        <f>IF(FLOTA!A182="","",FLOTA!A182)</f>
        <v/>
      </c>
      <c r="P182" s="21" t="str">
        <f>IF(FLOTA!B182="","",FLOTA!B182)</f>
        <v/>
      </c>
      <c r="Q182" s="21" t="str">
        <f>IF(FLOTA!C182="","",FLOTA!C182)</f>
        <v/>
      </c>
      <c r="R182" s="21" t="str">
        <f>IF(FLOTA!D182="","",FLOTA!D182)</f>
        <v/>
      </c>
      <c r="S182" s="21" t="str">
        <f>IF(FLOTA!E182="","",FLOTA!E182)</f>
        <v/>
      </c>
      <c r="T182" s="21" t="str">
        <f>IF(FLOTA!F182="","",FLOTA!F182)</f>
        <v/>
      </c>
      <c r="U182" s="21" t="str">
        <f>IF(FLOTA!G182="","",FLOTA!G182)</f>
        <v/>
      </c>
      <c r="V182" s="21" t="str">
        <f>IF(FLOTA!H182="","",FLOTA!H182)</f>
        <v/>
      </c>
      <c r="W182" s="21" t="str">
        <f>IF(FLOTA!L182="","",FLOTA!L182)</f>
        <v/>
      </c>
      <c r="X182" s="25" t="str">
        <f t="shared" si="27"/>
        <v/>
      </c>
      <c r="Y182" s="24" t="str">
        <f t="shared" si="28"/>
        <v/>
      </c>
      <c r="Z182" s="25" t="str">
        <f t="shared" si="29"/>
        <v/>
      </c>
    </row>
    <row r="183" spans="9:26">
      <c r="I183" s="24">
        <f t="shared" si="21"/>
        <v>0</v>
      </c>
      <c r="J183" s="24" t="str">
        <f t="shared" si="22"/>
        <v>NO</v>
      </c>
      <c r="K183" s="24" t="str">
        <f t="shared" si="23"/>
        <v>NO</v>
      </c>
      <c r="L183" s="24" t="str">
        <f t="shared" si="24"/>
        <v>NO</v>
      </c>
      <c r="M183" s="24" t="str">
        <f t="shared" si="25"/>
        <v>NO</v>
      </c>
      <c r="N183" s="18" t="str">
        <f t="shared" si="26"/>
        <v/>
      </c>
      <c r="O183" s="21" t="str">
        <f>IF(FLOTA!A183="","",FLOTA!A183)</f>
        <v/>
      </c>
      <c r="P183" s="21" t="str">
        <f>IF(FLOTA!B183="","",FLOTA!B183)</f>
        <v/>
      </c>
      <c r="Q183" s="21" t="str">
        <f>IF(FLOTA!C183="","",FLOTA!C183)</f>
        <v/>
      </c>
      <c r="R183" s="21" t="str">
        <f>IF(FLOTA!D183="","",FLOTA!D183)</f>
        <v/>
      </c>
      <c r="S183" s="21" t="str">
        <f>IF(FLOTA!E183="","",FLOTA!E183)</f>
        <v/>
      </c>
      <c r="T183" s="21" t="str">
        <f>IF(FLOTA!F183="","",FLOTA!F183)</f>
        <v/>
      </c>
      <c r="U183" s="21" t="str">
        <f>IF(FLOTA!G183="","",FLOTA!G183)</f>
        <v/>
      </c>
      <c r="V183" s="21" t="str">
        <f>IF(FLOTA!H183="","",FLOTA!H183)</f>
        <v/>
      </c>
      <c r="W183" s="21" t="str">
        <f>IF(FLOTA!L183="","",FLOTA!L183)</f>
        <v/>
      </c>
      <c r="X183" s="25" t="str">
        <f t="shared" si="27"/>
        <v/>
      </c>
      <c r="Y183" s="24" t="str">
        <f t="shared" si="28"/>
        <v/>
      </c>
      <c r="Z183" s="25" t="str">
        <f t="shared" si="29"/>
        <v/>
      </c>
    </row>
    <row r="184" spans="9:26">
      <c r="I184" s="24">
        <f t="shared" si="21"/>
        <v>0</v>
      </c>
      <c r="J184" s="24" t="str">
        <f t="shared" si="22"/>
        <v>NO</v>
      </c>
      <c r="K184" s="24" t="str">
        <f t="shared" si="23"/>
        <v>NO</v>
      </c>
      <c r="L184" s="24" t="str">
        <f t="shared" si="24"/>
        <v>NO</v>
      </c>
      <c r="M184" s="24" t="str">
        <f t="shared" si="25"/>
        <v>NO</v>
      </c>
      <c r="N184" s="18" t="str">
        <f t="shared" si="26"/>
        <v/>
      </c>
      <c r="O184" s="21" t="str">
        <f>IF(FLOTA!A184="","",FLOTA!A184)</f>
        <v/>
      </c>
      <c r="P184" s="21" t="str">
        <f>IF(FLOTA!B184="","",FLOTA!B184)</f>
        <v/>
      </c>
      <c r="Q184" s="21" t="str">
        <f>IF(FLOTA!C184="","",FLOTA!C184)</f>
        <v/>
      </c>
      <c r="R184" s="21" t="str">
        <f>IF(FLOTA!D184="","",FLOTA!D184)</f>
        <v/>
      </c>
      <c r="S184" s="21" t="str">
        <f>IF(FLOTA!E184="","",FLOTA!E184)</f>
        <v/>
      </c>
      <c r="T184" s="21" t="str">
        <f>IF(FLOTA!F184="","",FLOTA!F184)</f>
        <v/>
      </c>
      <c r="U184" s="21" t="str">
        <f>IF(FLOTA!G184="","",FLOTA!G184)</f>
        <v/>
      </c>
      <c r="V184" s="21" t="str">
        <f>IF(FLOTA!H184="","",FLOTA!H184)</f>
        <v/>
      </c>
      <c r="W184" s="21" t="str">
        <f>IF(FLOTA!L184="","",FLOTA!L184)</f>
        <v/>
      </c>
      <c r="X184" s="25" t="str">
        <f t="shared" si="27"/>
        <v/>
      </c>
      <c r="Y184" s="24" t="str">
        <f t="shared" si="28"/>
        <v/>
      </c>
      <c r="Z184" s="25" t="str">
        <f t="shared" si="29"/>
        <v/>
      </c>
    </row>
    <row r="185" spans="9:26">
      <c r="I185" s="24">
        <f t="shared" si="21"/>
        <v>0</v>
      </c>
      <c r="J185" s="24" t="str">
        <f t="shared" si="22"/>
        <v>NO</v>
      </c>
      <c r="K185" s="24" t="str">
        <f t="shared" si="23"/>
        <v>NO</v>
      </c>
      <c r="L185" s="24" t="str">
        <f t="shared" si="24"/>
        <v>NO</v>
      </c>
      <c r="M185" s="24" t="str">
        <f t="shared" si="25"/>
        <v>NO</v>
      </c>
      <c r="N185" s="18" t="str">
        <f t="shared" si="26"/>
        <v/>
      </c>
      <c r="O185" s="21" t="str">
        <f>IF(FLOTA!A185="","",FLOTA!A185)</f>
        <v/>
      </c>
      <c r="P185" s="21" t="str">
        <f>IF(FLOTA!B185="","",FLOTA!B185)</f>
        <v/>
      </c>
      <c r="Q185" s="21" t="str">
        <f>IF(FLOTA!C185="","",FLOTA!C185)</f>
        <v/>
      </c>
      <c r="R185" s="21" t="str">
        <f>IF(FLOTA!D185="","",FLOTA!D185)</f>
        <v/>
      </c>
      <c r="S185" s="21" t="str">
        <f>IF(FLOTA!E185="","",FLOTA!E185)</f>
        <v/>
      </c>
      <c r="T185" s="21" t="str">
        <f>IF(FLOTA!F185="","",FLOTA!F185)</f>
        <v/>
      </c>
      <c r="U185" s="21" t="str">
        <f>IF(FLOTA!G185="","",FLOTA!G185)</f>
        <v/>
      </c>
      <c r="V185" s="21" t="str">
        <f>IF(FLOTA!H185="","",FLOTA!H185)</f>
        <v/>
      </c>
      <c r="W185" s="21" t="str">
        <f>IF(FLOTA!L185="","",FLOTA!L185)</f>
        <v/>
      </c>
      <c r="X185" s="25" t="str">
        <f t="shared" si="27"/>
        <v/>
      </c>
      <c r="Y185" s="24" t="str">
        <f t="shared" si="28"/>
        <v/>
      </c>
      <c r="Z185" s="25" t="str">
        <f t="shared" si="29"/>
        <v/>
      </c>
    </row>
    <row r="186" spans="9:26">
      <c r="I186" s="24">
        <f t="shared" si="21"/>
        <v>0</v>
      </c>
      <c r="J186" s="24" t="str">
        <f t="shared" si="22"/>
        <v>NO</v>
      </c>
      <c r="K186" s="24" t="str">
        <f t="shared" si="23"/>
        <v>NO</v>
      </c>
      <c r="L186" s="24" t="str">
        <f t="shared" si="24"/>
        <v>NO</v>
      </c>
      <c r="M186" s="24" t="str">
        <f t="shared" si="25"/>
        <v>NO</v>
      </c>
      <c r="N186" s="18" t="str">
        <f t="shared" si="26"/>
        <v/>
      </c>
      <c r="O186" s="21" t="str">
        <f>IF(FLOTA!A186="","",FLOTA!A186)</f>
        <v/>
      </c>
      <c r="P186" s="21" t="str">
        <f>IF(FLOTA!B186="","",FLOTA!B186)</f>
        <v/>
      </c>
      <c r="Q186" s="21" t="str">
        <f>IF(FLOTA!C186="","",FLOTA!C186)</f>
        <v/>
      </c>
      <c r="R186" s="21" t="str">
        <f>IF(FLOTA!D186="","",FLOTA!D186)</f>
        <v/>
      </c>
      <c r="S186" s="21" t="str">
        <f>IF(FLOTA!E186="","",FLOTA!E186)</f>
        <v/>
      </c>
      <c r="T186" s="21" t="str">
        <f>IF(FLOTA!F186="","",FLOTA!F186)</f>
        <v/>
      </c>
      <c r="U186" s="21" t="str">
        <f>IF(FLOTA!G186="","",FLOTA!G186)</f>
        <v/>
      </c>
      <c r="V186" s="21" t="str">
        <f>IF(FLOTA!H186="","",FLOTA!H186)</f>
        <v/>
      </c>
      <c r="W186" s="21" t="str">
        <f>IF(FLOTA!L186="","",FLOTA!L186)</f>
        <v/>
      </c>
      <c r="X186" s="25" t="str">
        <f t="shared" si="27"/>
        <v/>
      </c>
      <c r="Y186" s="24" t="str">
        <f t="shared" si="28"/>
        <v/>
      </c>
      <c r="Z186" s="25" t="str">
        <f t="shared" si="29"/>
        <v/>
      </c>
    </row>
    <row r="187" spans="9:26">
      <c r="I187" s="24">
        <f t="shared" si="21"/>
        <v>0</v>
      </c>
      <c r="J187" s="24" t="str">
        <f t="shared" si="22"/>
        <v>NO</v>
      </c>
      <c r="K187" s="24" t="str">
        <f t="shared" si="23"/>
        <v>NO</v>
      </c>
      <c r="L187" s="24" t="str">
        <f t="shared" si="24"/>
        <v>NO</v>
      </c>
      <c r="M187" s="24" t="str">
        <f t="shared" si="25"/>
        <v>NO</v>
      </c>
      <c r="N187" s="18" t="str">
        <f t="shared" si="26"/>
        <v/>
      </c>
      <c r="O187" s="21" t="str">
        <f>IF(FLOTA!A187="","",FLOTA!A187)</f>
        <v/>
      </c>
      <c r="P187" s="21" t="str">
        <f>IF(FLOTA!B187="","",FLOTA!B187)</f>
        <v/>
      </c>
      <c r="Q187" s="21" t="str">
        <f>IF(FLOTA!C187="","",FLOTA!C187)</f>
        <v/>
      </c>
      <c r="R187" s="21" t="str">
        <f>IF(FLOTA!D187="","",FLOTA!D187)</f>
        <v/>
      </c>
      <c r="S187" s="21" t="str">
        <f>IF(FLOTA!E187="","",FLOTA!E187)</f>
        <v/>
      </c>
      <c r="T187" s="21" t="str">
        <f>IF(FLOTA!F187="","",FLOTA!F187)</f>
        <v/>
      </c>
      <c r="U187" s="21" t="str">
        <f>IF(FLOTA!G187="","",FLOTA!G187)</f>
        <v/>
      </c>
      <c r="V187" s="21" t="str">
        <f>IF(FLOTA!H187="","",FLOTA!H187)</f>
        <v/>
      </c>
      <c r="W187" s="21" t="str">
        <f>IF(FLOTA!L187="","",FLOTA!L187)</f>
        <v/>
      </c>
      <c r="X187" s="25" t="str">
        <f t="shared" si="27"/>
        <v/>
      </c>
      <c r="Y187" s="24" t="str">
        <f t="shared" si="28"/>
        <v/>
      </c>
      <c r="Z187" s="25" t="str">
        <f t="shared" si="29"/>
        <v/>
      </c>
    </row>
    <row r="188" spans="9:26">
      <c r="I188" s="24">
        <f t="shared" si="21"/>
        <v>0</v>
      </c>
      <c r="J188" s="24" t="str">
        <f t="shared" si="22"/>
        <v>NO</v>
      </c>
      <c r="K188" s="24" t="str">
        <f t="shared" si="23"/>
        <v>NO</v>
      </c>
      <c r="L188" s="24" t="str">
        <f t="shared" si="24"/>
        <v>NO</v>
      </c>
      <c r="M188" s="24" t="str">
        <f t="shared" si="25"/>
        <v>NO</v>
      </c>
      <c r="N188" s="18" t="str">
        <f t="shared" si="26"/>
        <v/>
      </c>
      <c r="O188" s="21" t="str">
        <f>IF(FLOTA!A188="","",FLOTA!A188)</f>
        <v/>
      </c>
      <c r="P188" s="21" t="str">
        <f>IF(FLOTA!B188="","",FLOTA!B188)</f>
        <v/>
      </c>
      <c r="Q188" s="21" t="str">
        <f>IF(FLOTA!C188="","",FLOTA!C188)</f>
        <v/>
      </c>
      <c r="R188" s="21" t="str">
        <f>IF(FLOTA!D188="","",FLOTA!D188)</f>
        <v/>
      </c>
      <c r="S188" s="21" t="str">
        <f>IF(FLOTA!E188="","",FLOTA!E188)</f>
        <v/>
      </c>
      <c r="T188" s="21" t="str">
        <f>IF(FLOTA!F188="","",FLOTA!F188)</f>
        <v/>
      </c>
      <c r="U188" s="21" t="str">
        <f>IF(FLOTA!G188="","",FLOTA!G188)</f>
        <v/>
      </c>
      <c r="V188" s="21" t="str">
        <f>IF(FLOTA!H188="","",FLOTA!H188)</f>
        <v/>
      </c>
      <c r="W188" s="21" t="str">
        <f>IF(FLOTA!L188="","",FLOTA!L188)</f>
        <v/>
      </c>
      <c r="X188" s="25" t="str">
        <f t="shared" si="27"/>
        <v/>
      </c>
      <c r="Y188" s="24" t="str">
        <f t="shared" si="28"/>
        <v/>
      </c>
      <c r="Z188" s="25" t="str">
        <f t="shared" si="29"/>
        <v/>
      </c>
    </row>
    <row r="189" spans="9:26">
      <c r="I189" s="24">
        <f t="shared" si="21"/>
        <v>0</v>
      </c>
      <c r="J189" s="24" t="str">
        <f t="shared" si="22"/>
        <v>NO</v>
      </c>
      <c r="K189" s="24" t="str">
        <f t="shared" si="23"/>
        <v>NO</v>
      </c>
      <c r="L189" s="24" t="str">
        <f t="shared" si="24"/>
        <v>NO</v>
      </c>
      <c r="M189" s="24" t="str">
        <f t="shared" si="25"/>
        <v>NO</v>
      </c>
      <c r="N189" s="18" t="str">
        <f t="shared" si="26"/>
        <v/>
      </c>
      <c r="O189" s="21" t="str">
        <f>IF(FLOTA!A189="","",FLOTA!A189)</f>
        <v/>
      </c>
      <c r="P189" s="21" t="str">
        <f>IF(FLOTA!B189="","",FLOTA!B189)</f>
        <v/>
      </c>
      <c r="Q189" s="21" t="str">
        <f>IF(FLOTA!C189="","",FLOTA!C189)</f>
        <v/>
      </c>
      <c r="R189" s="21" t="str">
        <f>IF(FLOTA!D189="","",FLOTA!D189)</f>
        <v/>
      </c>
      <c r="S189" s="21" t="str">
        <f>IF(FLOTA!E189="","",FLOTA!E189)</f>
        <v/>
      </c>
      <c r="T189" s="21" t="str">
        <f>IF(FLOTA!F189="","",FLOTA!F189)</f>
        <v/>
      </c>
      <c r="U189" s="21" t="str">
        <f>IF(FLOTA!G189="","",FLOTA!G189)</f>
        <v/>
      </c>
      <c r="V189" s="21" t="str">
        <f>IF(FLOTA!H189="","",FLOTA!H189)</f>
        <v/>
      </c>
      <c r="W189" s="21" t="str">
        <f>IF(FLOTA!L189="","",FLOTA!L189)</f>
        <v/>
      </c>
      <c r="X189" s="25" t="str">
        <f t="shared" si="27"/>
        <v/>
      </c>
      <c r="Y189" s="24" t="str">
        <f t="shared" si="28"/>
        <v/>
      </c>
      <c r="Z189" s="25" t="str">
        <f t="shared" si="29"/>
        <v/>
      </c>
    </row>
    <row r="190" spans="9:26">
      <c r="I190" s="24">
        <f t="shared" si="21"/>
        <v>0</v>
      </c>
      <c r="J190" s="24" t="str">
        <f t="shared" si="22"/>
        <v>NO</v>
      </c>
      <c r="K190" s="24" t="str">
        <f t="shared" si="23"/>
        <v>NO</v>
      </c>
      <c r="L190" s="24" t="str">
        <f t="shared" si="24"/>
        <v>NO</v>
      </c>
      <c r="M190" s="24" t="str">
        <f t="shared" si="25"/>
        <v>NO</v>
      </c>
      <c r="N190" s="18" t="str">
        <f t="shared" si="26"/>
        <v/>
      </c>
      <c r="O190" s="21" t="str">
        <f>IF(FLOTA!A190="","",FLOTA!A190)</f>
        <v/>
      </c>
      <c r="P190" s="21" t="str">
        <f>IF(FLOTA!B190="","",FLOTA!B190)</f>
        <v/>
      </c>
      <c r="Q190" s="21" t="str">
        <f>IF(FLOTA!C190="","",FLOTA!C190)</f>
        <v/>
      </c>
      <c r="R190" s="21" t="str">
        <f>IF(FLOTA!D190="","",FLOTA!D190)</f>
        <v/>
      </c>
      <c r="S190" s="21" t="str">
        <f>IF(FLOTA!E190="","",FLOTA!E190)</f>
        <v/>
      </c>
      <c r="T190" s="21" t="str">
        <f>IF(FLOTA!F190="","",FLOTA!F190)</f>
        <v/>
      </c>
      <c r="U190" s="21" t="str">
        <f>IF(FLOTA!G190="","",FLOTA!G190)</f>
        <v/>
      </c>
      <c r="V190" s="21" t="str">
        <f>IF(FLOTA!H190="","",FLOTA!H190)</f>
        <v/>
      </c>
      <c r="W190" s="21" t="str">
        <f>IF(FLOTA!L190="","",FLOTA!L190)</f>
        <v/>
      </c>
      <c r="X190" s="25" t="str">
        <f t="shared" si="27"/>
        <v/>
      </c>
      <c r="Y190" s="24" t="str">
        <f t="shared" si="28"/>
        <v/>
      </c>
      <c r="Z190" s="25" t="str">
        <f t="shared" si="29"/>
        <v/>
      </c>
    </row>
    <row r="191" spans="9:26">
      <c r="I191" s="24">
        <f t="shared" si="21"/>
        <v>0</v>
      </c>
      <c r="J191" s="24" t="str">
        <f t="shared" si="22"/>
        <v>NO</v>
      </c>
      <c r="K191" s="24" t="str">
        <f t="shared" si="23"/>
        <v>NO</v>
      </c>
      <c r="L191" s="24" t="str">
        <f t="shared" si="24"/>
        <v>NO</v>
      </c>
      <c r="M191" s="24" t="str">
        <f t="shared" si="25"/>
        <v>NO</v>
      </c>
      <c r="N191" s="18" t="str">
        <f t="shared" si="26"/>
        <v/>
      </c>
      <c r="O191" s="21" t="str">
        <f>IF(FLOTA!A191="","",FLOTA!A191)</f>
        <v/>
      </c>
      <c r="P191" s="21" t="str">
        <f>IF(FLOTA!B191="","",FLOTA!B191)</f>
        <v/>
      </c>
      <c r="Q191" s="21" t="str">
        <f>IF(FLOTA!C191="","",FLOTA!C191)</f>
        <v/>
      </c>
      <c r="R191" s="21" t="str">
        <f>IF(FLOTA!D191="","",FLOTA!D191)</f>
        <v/>
      </c>
      <c r="S191" s="21" t="str">
        <f>IF(FLOTA!E191="","",FLOTA!E191)</f>
        <v/>
      </c>
      <c r="T191" s="21" t="str">
        <f>IF(FLOTA!F191="","",FLOTA!F191)</f>
        <v/>
      </c>
      <c r="U191" s="21" t="str">
        <f>IF(FLOTA!G191="","",FLOTA!G191)</f>
        <v/>
      </c>
      <c r="V191" s="21" t="str">
        <f>IF(FLOTA!H191="","",FLOTA!H191)</f>
        <v/>
      </c>
      <c r="W191" s="21" t="str">
        <f>IF(FLOTA!L191="","",FLOTA!L191)</f>
        <v/>
      </c>
      <c r="X191" s="25" t="str">
        <f t="shared" si="27"/>
        <v/>
      </c>
      <c r="Y191" s="24" t="str">
        <f t="shared" si="28"/>
        <v/>
      </c>
      <c r="Z191" s="25" t="str">
        <f t="shared" si="29"/>
        <v/>
      </c>
    </row>
    <row r="192" spans="9:26">
      <c r="I192" s="24">
        <f t="shared" si="21"/>
        <v>0</v>
      </c>
      <c r="J192" s="24" t="str">
        <f t="shared" si="22"/>
        <v>NO</v>
      </c>
      <c r="K192" s="24" t="str">
        <f t="shared" si="23"/>
        <v>NO</v>
      </c>
      <c r="L192" s="24" t="str">
        <f t="shared" si="24"/>
        <v>NO</v>
      </c>
      <c r="M192" s="24" t="str">
        <f t="shared" si="25"/>
        <v>NO</v>
      </c>
      <c r="N192" s="18" t="str">
        <f t="shared" si="26"/>
        <v/>
      </c>
      <c r="O192" s="21" t="str">
        <f>IF(FLOTA!A192="","",FLOTA!A192)</f>
        <v/>
      </c>
      <c r="P192" s="21" t="str">
        <f>IF(FLOTA!B192="","",FLOTA!B192)</f>
        <v/>
      </c>
      <c r="Q192" s="21" t="str">
        <f>IF(FLOTA!C192="","",FLOTA!C192)</f>
        <v/>
      </c>
      <c r="R192" s="21" t="str">
        <f>IF(FLOTA!D192="","",FLOTA!D192)</f>
        <v/>
      </c>
      <c r="S192" s="21" t="str">
        <f>IF(FLOTA!E192="","",FLOTA!E192)</f>
        <v/>
      </c>
      <c r="T192" s="21" t="str">
        <f>IF(FLOTA!F192="","",FLOTA!F192)</f>
        <v/>
      </c>
      <c r="U192" s="21" t="str">
        <f>IF(FLOTA!G192="","",FLOTA!G192)</f>
        <v/>
      </c>
      <c r="V192" s="21" t="str">
        <f>IF(FLOTA!H192="","",FLOTA!H192)</f>
        <v/>
      </c>
      <c r="W192" s="21" t="str">
        <f>IF(FLOTA!L192="","",FLOTA!L192)</f>
        <v/>
      </c>
      <c r="X192" s="25" t="str">
        <f t="shared" si="27"/>
        <v/>
      </c>
      <c r="Y192" s="24" t="str">
        <f t="shared" si="28"/>
        <v/>
      </c>
      <c r="Z192" s="25" t="str">
        <f t="shared" si="29"/>
        <v/>
      </c>
    </row>
    <row r="193" spans="9:26">
      <c r="I193" s="24">
        <f t="shared" si="21"/>
        <v>0</v>
      </c>
      <c r="J193" s="24" t="str">
        <f t="shared" si="22"/>
        <v>NO</v>
      </c>
      <c r="K193" s="24" t="str">
        <f t="shared" si="23"/>
        <v>NO</v>
      </c>
      <c r="L193" s="24" t="str">
        <f t="shared" si="24"/>
        <v>NO</v>
      </c>
      <c r="M193" s="24" t="str">
        <f t="shared" si="25"/>
        <v>NO</v>
      </c>
      <c r="N193" s="18" t="str">
        <f t="shared" si="26"/>
        <v/>
      </c>
      <c r="O193" s="21" t="str">
        <f>IF(FLOTA!A193="","",FLOTA!A193)</f>
        <v/>
      </c>
      <c r="P193" s="21" t="str">
        <f>IF(FLOTA!B193="","",FLOTA!B193)</f>
        <v/>
      </c>
      <c r="Q193" s="21" t="str">
        <f>IF(FLOTA!C193="","",FLOTA!C193)</f>
        <v/>
      </c>
      <c r="R193" s="21" t="str">
        <f>IF(FLOTA!D193="","",FLOTA!D193)</f>
        <v/>
      </c>
      <c r="S193" s="21" t="str">
        <f>IF(FLOTA!E193="","",FLOTA!E193)</f>
        <v/>
      </c>
      <c r="T193" s="21" t="str">
        <f>IF(FLOTA!F193="","",FLOTA!F193)</f>
        <v/>
      </c>
      <c r="U193" s="21" t="str">
        <f>IF(FLOTA!G193="","",FLOTA!G193)</f>
        <v/>
      </c>
      <c r="V193" s="21" t="str">
        <f>IF(FLOTA!H193="","",FLOTA!H193)</f>
        <v/>
      </c>
      <c r="W193" s="21" t="str">
        <f>IF(FLOTA!L193="","",FLOTA!L193)</f>
        <v/>
      </c>
      <c r="X193" s="25" t="str">
        <f t="shared" si="27"/>
        <v/>
      </c>
      <c r="Y193" s="24" t="str">
        <f t="shared" si="28"/>
        <v/>
      </c>
      <c r="Z193" s="25" t="str">
        <f t="shared" si="29"/>
        <v/>
      </c>
    </row>
    <row r="194" spans="9:26">
      <c r="I194" s="24">
        <f t="shared" si="21"/>
        <v>0</v>
      </c>
      <c r="J194" s="24" t="str">
        <f t="shared" si="22"/>
        <v>NO</v>
      </c>
      <c r="K194" s="24" t="str">
        <f t="shared" si="23"/>
        <v>NO</v>
      </c>
      <c r="L194" s="24" t="str">
        <f t="shared" si="24"/>
        <v>NO</v>
      </c>
      <c r="M194" s="24" t="str">
        <f t="shared" si="25"/>
        <v>NO</v>
      </c>
      <c r="N194" s="18" t="str">
        <f t="shared" si="26"/>
        <v/>
      </c>
      <c r="O194" s="21" t="str">
        <f>IF(FLOTA!A194="","",FLOTA!A194)</f>
        <v/>
      </c>
      <c r="P194" s="21" t="str">
        <f>IF(FLOTA!B194="","",FLOTA!B194)</f>
        <v/>
      </c>
      <c r="Q194" s="21" t="str">
        <f>IF(FLOTA!C194="","",FLOTA!C194)</f>
        <v/>
      </c>
      <c r="R194" s="21" t="str">
        <f>IF(FLOTA!D194="","",FLOTA!D194)</f>
        <v/>
      </c>
      <c r="S194" s="21" t="str">
        <f>IF(FLOTA!E194="","",FLOTA!E194)</f>
        <v/>
      </c>
      <c r="T194" s="21" t="str">
        <f>IF(FLOTA!F194="","",FLOTA!F194)</f>
        <v/>
      </c>
      <c r="U194" s="21" t="str">
        <f>IF(FLOTA!G194="","",FLOTA!G194)</f>
        <v/>
      </c>
      <c r="V194" s="21" t="str">
        <f>IF(FLOTA!H194="","",FLOTA!H194)</f>
        <v/>
      </c>
      <c r="W194" s="21" t="str">
        <f>IF(FLOTA!L194="","",FLOTA!L194)</f>
        <v/>
      </c>
      <c r="X194" s="25" t="str">
        <f t="shared" si="27"/>
        <v/>
      </c>
      <c r="Y194" s="24" t="str">
        <f t="shared" si="28"/>
        <v/>
      </c>
      <c r="Z194" s="25" t="str">
        <f t="shared" si="29"/>
        <v/>
      </c>
    </row>
    <row r="195" spans="9:26">
      <c r="I195" s="24">
        <f t="shared" ref="I195:I258" si="30">IF(N195="",0,IFERROR(K195*J195+L195,"NO"))</f>
        <v>0</v>
      </c>
      <c r="J195" s="24" t="str">
        <f t="shared" ref="J195:J258" si="31">IF(N195="","NO",RANK(X195,$X$2:$X$1001))</f>
        <v>NO</v>
      </c>
      <c r="K195" s="24" t="str">
        <f t="shared" ref="K195:K258" si="32">IF(N195="","NO",RANK(Z195,$Z$2:$Z$1001))</f>
        <v>NO</v>
      </c>
      <c r="L195" s="24" t="str">
        <f t="shared" ref="L195:L258" si="33">IFERROR(IF(N195="","NO",RANK(N195,$N$2:$N$1001)),100)</f>
        <v>NO</v>
      </c>
      <c r="M195" s="24" t="str">
        <f t="shared" ref="M195:M258" si="34">IF(N195="","NO",RANK(I195,$I$2:$I$1001))</f>
        <v>NO</v>
      </c>
      <c r="N195" s="18" t="str">
        <f t="shared" ref="N195:N258" si="35">IF(X195=$D$3,O195,"")</f>
        <v/>
      </c>
      <c r="O195" s="21" t="str">
        <f>IF(FLOTA!A195="","",FLOTA!A195)</f>
        <v/>
      </c>
      <c r="P195" s="21" t="str">
        <f>IF(FLOTA!B195="","",FLOTA!B195)</f>
        <v/>
      </c>
      <c r="Q195" s="21" t="str">
        <f>IF(FLOTA!C195="","",FLOTA!C195)</f>
        <v/>
      </c>
      <c r="R195" s="21" t="str">
        <f>IF(FLOTA!D195="","",FLOTA!D195)</f>
        <v/>
      </c>
      <c r="S195" s="21" t="str">
        <f>IF(FLOTA!E195="","",FLOTA!E195)</f>
        <v/>
      </c>
      <c r="T195" s="21" t="str">
        <f>IF(FLOTA!F195="","",FLOTA!F195)</f>
        <v/>
      </c>
      <c r="U195" s="21" t="str">
        <f>IF(FLOTA!G195="","",FLOTA!G195)</f>
        <v/>
      </c>
      <c r="V195" s="21" t="str">
        <f>IF(FLOTA!H195="","",FLOTA!H195)</f>
        <v/>
      </c>
      <c r="W195" s="21" t="str">
        <f>IF(FLOTA!L195="","",FLOTA!L195)</f>
        <v/>
      </c>
      <c r="X195" s="25" t="str">
        <f t="shared" ref="X195:X258" si="36">IF(Y195=$F$2,IFERROR(MONTH(S195),""),"")</f>
        <v/>
      </c>
      <c r="Y195" s="24" t="str">
        <f t="shared" ref="Y195:Y258" si="37">IFERROR(YEAR(S195),"")</f>
        <v/>
      </c>
      <c r="Z195" s="25" t="str">
        <f t="shared" ref="Z195:Z258" si="38">IF(X195=$D$3,IFERROR(DAY(S195),""),"")</f>
        <v/>
      </c>
    </row>
    <row r="196" spans="9:26">
      <c r="I196" s="24">
        <f t="shared" si="30"/>
        <v>0</v>
      </c>
      <c r="J196" s="24" t="str">
        <f t="shared" si="31"/>
        <v>NO</v>
      </c>
      <c r="K196" s="24" t="str">
        <f t="shared" si="32"/>
        <v>NO</v>
      </c>
      <c r="L196" s="24" t="str">
        <f t="shared" si="33"/>
        <v>NO</v>
      </c>
      <c r="M196" s="24" t="str">
        <f t="shared" si="34"/>
        <v>NO</v>
      </c>
      <c r="N196" s="18" t="str">
        <f t="shared" si="35"/>
        <v/>
      </c>
      <c r="O196" s="21" t="str">
        <f>IF(FLOTA!A196="","",FLOTA!A196)</f>
        <v/>
      </c>
      <c r="P196" s="21" t="str">
        <f>IF(FLOTA!B196="","",FLOTA!B196)</f>
        <v/>
      </c>
      <c r="Q196" s="21" t="str">
        <f>IF(FLOTA!C196="","",FLOTA!C196)</f>
        <v/>
      </c>
      <c r="R196" s="21" t="str">
        <f>IF(FLOTA!D196="","",FLOTA!D196)</f>
        <v/>
      </c>
      <c r="S196" s="21" t="str">
        <f>IF(FLOTA!E196="","",FLOTA!E196)</f>
        <v/>
      </c>
      <c r="T196" s="21" t="str">
        <f>IF(FLOTA!F196="","",FLOTA!F196)</f>
        <v/>
      </c>
      <c r="U196" s="21" t="str">
        <f>IF(FLOTA!G196="","",FLOTA!G196)</f>
        <v/>
      </c>
      <c r="V196" s="21" t="str">
        <f>IF(FLOTA!H196="","",FLOTA!H196)</f>
        <v/>
      </c>
      <c r="W196" s="21" t="str">
        <f>IF(FLOTA!L196="","",FLOTA!L196)</f>
        <v/>
      </c>
      <c r="X196" s="25" t="str">
        <f t="shared" si="36"/>
        <v/>
      </c>
      <c r="Y196" s="24" t="str">
        <f t="shared" si="37"/>
        <v/>
      </c>
      <c r="Z196" s="25" t="str">
        <f t="shared" si="38"/>
        <v/>
      </c>
    </row>
    <row r="197" spans="9:26">
      <c r="I197" s="24">
        <f t="shared" si="30"/>
        <v>0</v>
      </c>
      <c r="J197" s="24" t="str">
        <f t="shared" si="31"/>
        <v>NO</v>
      </c>
      <c r="K197" s="24" t="str">
        <f t="shared" si="32"/>
        <v>NO</v>
      </c>
      <c r="L197" s="24" t="str">
        <f t="shared" si="33"/>
        <v>NO</v>
      </c>
      <c r="M197" s="24" t="str">
        <f t="shared" si="34"/>
        <v>NO</v>
      </c>
      <c r="N197" s="18" t="str">
        <f t="shared" si="35"/>
        <v/>
      </c>
      <c r="O197" s="21" t="str">
        <f>IF(FLOTA!A197="","",FLOTA!A197)</f>
        <v/>
      </c>
      <c r="P197" s="21" t="str">
        <f>IF(FLOTA!B197="","",FLOTA!B197)</f>
        <v/>
      </c>
      <c r="Q197" s="21" t="str">
        <f>IF(FLOTA!C197="","",FLOTA!C197)</f>
        <v/>
      </c>
      <c r="R197" s="21" t="str">
        <f>IF(FLOTA!D197="","",FLOTA!D197)</f>
        <v/>
      </c>
      <c r="S197" s="21" t="str">
        <f>IF(FLOTA!E197="","",FLOTA!E197)</f>
        <v/>
      </c>
      <c r="T197" s="21" t="str">
        <f>IF(FLOTA!F197="","",FLOTA!F197)</f>
        <v/>
      </c>
      <c r="U197" s="21" t="str">
        <f>IF(FLOTA!G197="","",FLOTA!G197)</f>
        <v/>
      </c>
      <c r="V197" s="21" t="str">
        <f>IF(FLOTA!H197="","",FLOTA!H197)</f>
        <v/>
      </c>
      <c r="W197" s="21" t="str">
        <f>IF(FLOTA!L197="","",FLOTA!L197)</f>
        <v/>
      </c>
      <c r="X197" s="25" t="str">
        <f t="shared" si="36"/>
        <v/>
      </c>
      <c r="Y197" s="24" t="str">
        <f t="shared" si="37"/>
        <v/>
      </c>
      <c r="Z197" s="25" t="str">
        <f t="shared" si="38"/>
        <v/>
      </c>
    </row>
    <row r="198" spans="9:26">
      <c r="I198" s="24">
        <f t="shared" si="30"/>
        <v>0</v>
      </c>
      <c r="J198" s="24" t="str">
        <f t="shared" si="31"/>
        <v>NO</v>
      </c>
      <c r="K198" s="24" t="str">
        <f t="shared" si="32"/>
        <v>NO</v>
      </c>
      <c r="L198" s="24" t="str">
        <f t="shared" si="33"/>
        <v>NO</v>
      </c>
      <c r="M198" s="24" t="str">
        <f t="shared" si="34"/>
        <v>NO</v>
      </c>
      <c r="N198" s="18" t="str">
        <f t="shared" si="35"/>
        <v/>
      </c>
      <c r="O198" s="21" t="str">
        <f>IF(FLOTA!A198="","",FLOTA!A198)</f>
        <v/>
      </c>
      <c r="P198" s="21" t="str">
        <f>IF(FLOTA!B198="","",FLOTA!B198)</f>
        <v/>
      </c>
      <c r="Q198" s="21" t="str">
        <f>IF(FLOTA!C198="","",FLOTA!C198)</f>
        <v/>
      </c>
      <c r="R198" s="21" t="str">
        <f>IF(FLOTA!D198="","",FLOTA!D198)</f>
        <v/>
      </c>
      <c r="S198" s="21" t="str">
        <f>IF(FLOTA!E198="","",FLOTA!E198)</f>
        <v/>
      </c>
      <c r="T198" s="21" t="str">
        <f>IF(FLOTA!F198="","",FLOTA!F198)</f>
        <v/>
      </c>
      <c r="U198" s="21" t="str">
        <f>IF(FLOTA!G198="","",FLOTA!G198)</f>
        <v/>
      </c>
      <c r="V198" s="21" t="str">
        <f>IF(FLOTA!H198="","",FLOTA!H198)</f>
        <v/>
      </c>
      <c r="W198" s="21" t="str">
        <f>IF(FLOTA!L198="","",FLOTA!L198)</f>
        <v/>
      </c>
      <c r="X198" s="25" t="str">
        <f t="shared" si="36"/>
        <v/>
      </c>
      <c r="Y198" s="24" t="str">
        <f t="shared" si="37"/>
        <v/>
      </c>
      <c r="Z198" s="25" t="str">
        <f t="shared" si="38"/>
        <v/>
      </c>
    </row>
    <row r="199" spans="9:26">
      <c r="I199" s="24">
        <f t="shared" si="30"/>
        <v>0</v>
      </c>
      <c r="J199" s="24" t="str">
        <f t="shared" si="31"/>
        <v>NO</v>
      </c>
      <c r="K199" s="24" t="str">
        <f t="shared" si="32"/>
        <v>NO</v>
      </c>
      <c r="L199" s="24" t="str">
        <f t="shared" si="33"/>
        <v>NO</v>
      </c>
      <c r="M199" s="24" t="str">
        <f t="shared" si="34"/>
        <v>NO</v>
      </c>
      <c r="N199" s="18" t="str">
        <f t="shared" si="35"/>
        <v/>
      </c>
      <c r="O199" s="21" t="str">
        <f>IF(FLOTA!A199="","",FLOTA!A199)</f>
        <v/>
      </c>
      <c r="P199" s="21" t="str">
        <f>IF(FLOTA!B199="","",FLOTA!B199)</f>
        <v/>
      </c>
      <c r="Q199" s="21" t="str">
        <f>IF(FLOTA!C199="","",FLOTA!C199)</f>
        <v/>
      </c>
      <c r="R199" s="21" t="str">
        <f>IF(FLOTA!D199="","",FLOTA!D199)</f>
        <v/>
      </c>
      <c r="S199" s="21" t="str">
        <f>IF(FLOTA!E199="","",FLOTA!E199)</f>
        <v/>
      </c>
      <c r="T199" s="21" t="str">
        <f>IF(FLOTA!F199="","",FLOTA!F199)</f>
        <v/>
      </c>
      <c r="U199" s="21" t="str">
        <f>IF(FLOTA!G199="","",FLOTA!G199)</f>
        <v/>
      </c>
      <c r="V199" s="21" t="str">
        <f>IF(FLOTA!H199="","",FLOTA!H199)</f>
        <v/>
      </c>
      <c r="W199" s="21" t="str">
        <f>IF(FLOTA!L199="","",FLOTA!L199)</f>
        <v/>
      </c>
      <c r="X199" s="25" t="str">
        <f t="shared" si="36"/>
        <v/>
      </c>
      <c r="Y199" s="24" t="str">
        <f t="shared" si="37"/>
        <v/>
      </c>
      <c r="Z199" s="25" t="str">
        <f t="shared" si="38"/>
        <v/>
      </c>
    </row>
    <row r="200" spans="9:26">
      <c r="I200" s="24">
        <f t="shared" si="30"/>
        <v>0</v>
      </c>
      <c r="J200" s="24" t="str">
        <f t="shared" si="31"/>
        <v>NO</v>
      </c>
      <c r="K200" s="24" t="str">
        <f t="shared" si="32"/>
        <v>NO</v>
      </c>
      <c r="L200" s="24" t="str">
        <f t="shared" si="33"/>
        <v>NO</v>
      </c>
      <c r="M200" s="24" t="str">
        <f t="shared" si="34"/>
        <v>NO</v>
      </c>
      <c r="N200" s="18" t="str">
        <f t="shared" si="35"/>
        <v/>
      </c>
      <c r="O200" s="21" t="str">
        <f>IF(FLOTA!A200="","",FLOTA!A200)</f>
        <v/>
      </c>
      <c r="P200" s="21" t="str">
        <f>IF(FLOTA!B200="","",FLOTA!B200)</f>
        <v/>
      </c>
      <c r="Q200" s="21" t="str">
        <f>IF(FLOTA!C200="","",FLOTA!C200)</f>
        <v/>
      </c>
      <c r="R200" s="21" t="str">
        <f>IF(FLOTA!D200="","",FLOTA!D200)</f>
        <v/>
      </c>
      <c r="S200" s="21" t="str">
        <f>IF(FLOTA!E200="","",FLOTA!E200)</f>
        <v/>
      </c>
      <c r="T200" s="21" t="str">
        <f>IF(FLOTA!F200="","",FLOTA!F200)</f>
        <v/>
      </c>
      <c r="U200" s="21" t="str">
        <f>IF(FLOTA!G200="","",FLOTA!G200)</f>
        <v/>
      </c>
      <c r="V200" s="21" t="str">
        <f>IF(FLOTA!H200="","",FLOTA!H200)</f>
        <v/>
      </c>
      <c r="W200" s="21" t="str">
        <f>IF(FLOTA!L200="","",FLOTA!L200)</f>
        <v/>
      </c>
      <c r="X200" s="25" t="str">
        <f t="shared" si="36"/>
        <v/>
      </c>
      <c r="Y200" s="24" t="str">
        <f t="shared" si="37"/>
        <v/>
      </c>
      <c r="Z200" s="25" t="str">
        <f t="shared" si="38"/>
        <v/>
      </c>
    </row>
    <row r="201" spans="9:26">
      <c r="I201" s="24">
        <f t="shared" si="30"/>
        <v>0</v>
      </c>
      <c r="J201" s="24" t="str">
        <f t="shared" si="31"/>
        <v>NO</v>
      </c>
      <c r="K201" s="24" t="str">
        <f t="shared" si="32"/>
        <v>NO</v>
      </c>
      <c r="L201" s="24" t="str">
        <f t="shared" si="33"/>
        <v>NO</v>
      </c>
      <c r="M201" s="24" t="str">
        <f t="shared" si="34"/>
        <v>NO</v>
      </c>
      <c r="N201" s="18" t="str">
        <f t="shared" si="35"/>
        <v/>
      </c>
      <c r="O201" s="21" t="str">
        <f>IF(FLOTA!A201="","",FLOTA!A201)</f>
        <v/>
      </c>
      <c r="P201" s="21" t="str">
        <f>IF(FLOTA!B201="","",FLOTA!B201)</f>
        <v/>
      </c>
      <c r="Q201" s="21" t="str">
        <f>IF(FLOTA!C201="","",FLOTA!C201)</f>
        <v/>
      </c>
      <c r="R201" s="21" t="str">
        <f>IF(FLOTA!D201="","",FLOTA!D201)</f>
        <v/>
      </c>
      <c r="S201" s="21" t="str">
        <f>IF(FLOTA!E201="","",FLOTA!E201)</f>
        <v/>
      </c>
      <c r="T201" s="21" t="str">
        <f>IF(FLOTA!F201="","",FLOTA!F201)</f>
        <v/>
      </c>
      <c r="U201" s="21" t="str">
        <f>IF(FLOTA!G201="","",FLOTA!G201)</f>
        <v/>
      </c>
      <c r="V201" s="21" t="str">
        <f>IF(FLOTA!H201="","",FLOTA!H201)</f>
        <v/>
      </c>
      <c r="W201" s="21" t="str">
        <f>IF(FLOTA!L201="","",FLOTA!L201)</f>
        <v/>
      </c>
      <c r="X201" s="25" t="str">
        <f t="shared" si="36"/>
        <v/>
      </c>
      <c r="Y201" s="24" t="str">
        <f t="shared" si="37"/>
        <v/>
      </c>
      <c r="Z201" s="25" t="str">
        <f t="shared" si="38"/>
        <v/>
      </c>
    </row>
    <row r="202" spans="9:26">
      <c r="I202" s="24">
        <f t="shared" si="30"/>
        <v>0</v>
      </c>
      <c r="J202" s="24" t="str">
        <f t="shared" si="31"/>
        <v>NO</v>
      </c>
      <c r="K202" s="24" t="str">
        <f t="shared" si="32"/>
        <v>NO</v>
      </c>
      <c r="L202" s="24" t="str">
        <f t="shared" si="33"/>
        <v>NO</v>
      </c>
      <c r="M202" s="24" t="str">
        <f t="shared" si="34"/>
        <v>NO</v>
      </c>
      <c r="N202" s="18" t="str">
        <f t="shared" si="35"/>
        <v/>
      </c>
      <c r="O202" s="21" t="str">
        <f>IF(FLOTA!A202="","",FLOTA!A202)</f>
        <v/>
      </c>
      <c r="P202" s="21" t="str">
        <f>IF(FLOTA!B202="","",FLOTA!B202)</f>
        <v/>
      </c>
      <c r="Q202" s="21" t="str">
        <f>IF(FLOTA!C202="","",FLOTA!C202)</f>
        <v/>
      </c>
      <c r="R202" s="21" t="str">
        <f>IF(FLOTA!D202="","",FLOTA!D202)</f>
        <v/>
      </c>
      <c r="S202" s="21" t="str">
        <f>IF(FLOTA!E202="","",FLOTA!E202)</f>
        <v/>
      </c>
      <c r="T202" s="21" t="str">
        <f>IF(FLOTA!F202="","",FLOTA!F202)</f>
        <v/>
      </c>
      <c r="U202" s="21" t="str">
        <f>IF(FLOTA!G202="","",FLOTA!G202)</f>
        <v/>
      </c>
      <c r="V202" s="21" t="str">
        <f>IF(FLOTA!H202="","",FLOTA!H202)</f>
        <v/>
      </c>
      <c r="W202" s="21" t="str">
        <f>IF(FLOTA!L202="","",FLOTA!L202)</f>
        <v/>
      </c>
      <c r="X202" s="25" t="str">
        <f t="shared" si="36"/>
        <v/>
      </c>
      <c r="Y202" s="24" t="str">
        <f t="shared" si="37"/>
        <v/>
      </c>
      <c r="Z202" s="25" t="str">
        <f t="shared" si="38"/>
        <v/>
      </c>
    </row>
    <row r="203" spans="9:26">
      <c r="I203" s="24">
        <f t="shared" si="30"/>
        <v>0</v>
      </c>
      <c r="J203" s="24" t="str">
        <f t="shared" si="31"/>
        <v>NO</v>
      </c>
      <c r="K203" s="24" t="str">
        <f t="shared" si="32"/>
        <v>NO</v>
      </c>
      <c r="L203" s="24" t="str">
        <f t="shared" si="33"/>
        <v>NO</v>
      </c>
      <c r="M203" s="24" t="str">
        <f t="shared" si="34"/>
        <v>NO</v>
      </c>
      <c r="N203" s="18" t="str">
        <f t="shared" si="35"/>
        <v/>
      </c>
      <c r="O203" s="21" t="str">
        <f>IF(FLOTA!A203="","",FLOTA!A203)</f>
        <v/>
      </c>
      <c r="P203" s="21" t="str">
        <f>IF(FLOTA!B203="","",FLOTA!B203)</f>
        <v/>
      </c>
      <c r="Q203" s="21" t="str">
        <f>IF(FLOTA!C203="","",FLOTA!C203)</f>
        <v/>
      </c>
      <c r="R203" s="21" t="str">
        <f>IF(FLOTA!D203="","",FLOTA!D203)</f>
        <v/>
      </c>
      <c r="S203" s="21" t="str">
        <f>IF(FLOTA!E203="","",FLOTA!E203)</f>
        <v/>
      </c>
      <c r="T203" s="21" t="str">
        <f>IF(FLOTA!F203="","",FLOTA!F203)</f>
        <v/>
      </c>
      <c r="U203" s="21" t="str">
        <f>IF(FLOTA!G203="","",FLOTA!G203)</f>
        <v/>
      </c>
      <c r="V203" s="21" t="str">
        <f>IF(FLOTA!H203="","",FLOTA!H203)</f>
        <v/>
      </c>
      <c r="W203" s="21" t="str">
        <f>IF(FLOTA!L203="","",FLOTA!L203)</f>
        <v/>
      </c>
      <c r="X203" s="25" t="str">
        <f t="shared" si="36"/>
        <v/>
      </c>
      <c r="Y203" s="24" t="str">
        <f t="shared" si="37"/>
        <v/>
      </c>
      <c r="Z203" s="25" t="str">
        <f t="shared" si="38"/>
        <v/>
      </c>
    </row>
    <row r="204" spans="9:26">
      <c r="I204" s="24">
        <f t="shared" si="30"/>
        <v>0</v>
      </c>
      <c r="J204" s="24" t="str">
        <f t="shared" si="31"/>
        <v>NO</v>
      </c>
      <c r="K204" s="24" t="str">
        <f t="shared" si="32"/>
        <v>NO</v>
      </c>
      <c r="L204" s="24" t="str">
        <f t="shared" si="33"/>
        <v>NO</v>
      </c>
      <c r="M204" s="24" t="str">
        <f t="shared" si="34"/>
        <v>NO</v>
      </c>
      <c r="N204" s="18" t="str">
        <f t="shared" si="35"/>
        <v/>
      </c>
      <c r="O204" s="21" t="str">
        <f>IF(FLOTA!A204="","",FLOTA!A204)</f>
        <v/>
      </c>
      <c r="P204" s="21" t="str">
        <f>IF(FLOTA!B204="","",FLOTA!B204)</f>
        <v/>
      </c>
      <c r="Q204" s="21" t="str">
        <f>IF(FLOTA!C204="","",FLOTA!C204)</f>
        <v/>
      </c>
      <c r="R204" s="21" t="str">
        <f>IF(FLOTA!D204="","",FLOTA!D204)</f>
        <v/>
      </c>
      <c r="S204" s="21" t="str">
        <f>IF(FLOTA!E204="","",FLOTA!E204)</f>
        <v/>
      </c>
      <c r="T204" s="21" t="str">
        <f>IF(FLOTA!F204="","",FLOTA!F204)</f>
        <v/>
      </c>
      <c r="U204" s="21" t="str">
        <f>IF(FLOTA!G204="","",FLOTA!G204)</f>
        <v/>
      </c>
      <c r="V204" s="21" t="str">
        <f>IF(FLOTA!H204="","",FLOTA!H204)</f>
        <v/>
      </c>
      <c r="W204" s="21" t="str">
        <f>IF(FLOTA!L204="","",FLOTA!L204)</f>
        <v/>
      </c>
      <c r="X204" s="25" t="str">
        <f t="shared" si="36"/>
        <v/>
      </c>
      <c r="Y204" s="24" t="str">
        <f t="shared" si="37"/>
        <v/>
      </c>
      <c r="Z204" s="25" t="str">
        <f t="shared" si="38"/>
        <v/>
      </c>
    </row>
    <row r="205" spans="9:26">
      <c r="I205" s="24">
        <f t="shared" si="30"/>
        <v>0</v>
      </c>
      <c r="J205" s="24" t="str">
        <f t="shared" si="31"/>
        <v>NO</v>
      </c>
      <c r="K205" s="24" t="str">
        <f t="shared" si="32"/>
        <v>NO</v>
      </c>
      <c r="L205" s="24" t="str">
        <f t="shared" si="33"/>
        <v>NO</v>
      </c>
      <c r="M205" s="24" t="str">
        <f t="shared" si="34"/>
        <v>NO</v>
      </c>
      <c r="N205" s="18" t="str">
        <f t="shared" si="35"/>
        <v/>
      </c>
      <c r="O205" s="21" t="str">
        <f>IF(FLOTA!A205="","",FLOTA!A205)</f>
        <v/>
      </c>
      <c r="P205" s="21" t="str">
        <f>IF(FLOTA!B205="","",FLOTA!B205)</f>
        <v/>
      </c>
      <c r="Q205" s="21" t="str">
        <f>IF(FLOTA!C205="","",FLOTA!C205)</f>
        <v/>
      </c>
      <c r="R205" s="21" t="str">
        <f>IF(FLOTA!D205="","",FLOTA!D205)</f>
        <v/>
      </c>
      <c r="S205" s="21" t="str">
        <f>IF(FLOTA!E205="","",FLOTA!E205)</f>
        <v/>
      </c>
      <c r="T205" s="21" t="str">
        <f>IF(FLOTA!F205="","",FLOTA!F205)</f>
        <v/>
      </c>
      <c r="U205" s="21" t="str">
        <f>IF(FLOTA!G205="","",FLOTA!G205)</f>
        <v/>
      </c>
      <c r="V205" s="21" t="str">
        <f>IF(FLOTA!H205="","",FLOTA!H205)</f>
        <v/>
      </c>
      <c r="W205" s="21" t="str">
        <f>IF(FLOTA!L205="","",FLOTA!L205)</f>
        <v/>
      </c>
      <c r="X205" s="25" t="str">
        <f t="shared" si="36"/>
        <v/>
      </c>
      <c r="Y205" s="24" t="str">
        <f t="shared" si="37"/>
        <v/>
      </c>
      <c r="Z205" s="25" t="str">
        <f t="shared" si="38"/>
        <v/>
      </c>
    </row>
    <row r="206" spans="9:26">
      <c r="I206" s="24">
        <f t="shared" si="30"/>
        <v>0</v>
      </c>
      <c r="J206" s="24" t="str">
        <f t="shared" si="31"/>
        <v>NO</v>
      </c>
      <c r="K206" s="24" t="str">
        <f t="shared" si="32"/>
        <v>NO</v>
      </c>
      <c r="L206" s="24" t="str">
        <f t="shared" si="33"/>
        <v>NO</v>
      </c>
      <c r="M206" s="24" t="str">
        <f t="shared" si="34"/>
        <v>NO</v>
      </c>
      <c r="N206" s="18" t="str">
        <f t="shared" si="35"/>
        <v/>
      </c>
      <c r="O206" s="21" t="str">
        <f>IF(FLOTA!A206="","",FLOTA!A206)</f>
        <v/>
      </c>
      <c r="P206" s="21" t="str">
        <f>IF(FLOTA!B206="","",FLOTA!B206)</f>
        <v/>
      </c>
      <c r="Q206" s="21" t="str">
        <f>IF(FLOTA!C206="","",FLOTA!C206)</f>
        <v/>
      </c>
      <c r="R206" s="21" t="str">
        <f>IF(FLOTA!D206="","",FLOTA!D206)</f>
        <v/>
      </c>
      <c r="S206" s="21" t="str">
        <f>IF(FLOTA!E206="","",FLOTA!E206)</f>
        <v/>
      </c>
      <c r="T206" s="21" t="str">
        <f>IF(FLOTA!F206="","",FLOTA!F206)</f>
        <v/>
      </c>
      <c r="U206" s="21" t="str">
        <f>IF(FLOTA!G206="","",FLOTA!G206)</f>
        <v/>
      </c>
      <c r="V206" s="21" t="str">
        <f>IF(FLOTA!H206="","",FLOTA!H206)</f>
        <v/>
      </c>
      <c r="W206" s="21" t="str">
        <f>IF(FLOTA!L206="","",FLOTA!L206)</f>
        <v/>
      </c>
      <c r="X206" s="25" t="str">
        <f t="shared" si="36"/>
        <v/>
      </c>
      <c r="Y206" s="24" t="str">
        <f t="shared" si="37"/>
        <v/>
      </c>
      <c r="Z206" s="25" t="str">
        <f t="shared" si="38"/>
        <v/>
      </c>
    </row>
    <row r="207" spans="9:26">
      <c r="I207" s="24">
        <f t="shared" si="30"/>
        <v>0</v>
      </c>
      <c r="J207" s="24" t="str">
        <f t="shared" si="31"/>
        <v>NO</v>
      </c>
      <c r="K207" s="24" t="str">
        <f t="shared" si="32"/>
        <v>NO</v>
      </c>
      <c r="L207" s="24" t="str">
        <f t="shared" si="33"/>
        <v>NO</v>
      </c>
      <c r="M207" s="24" t="str">
        <f t="shared" si="34"/>
        <v>NO</v>
      </c>
      <c r="N207" s="18" t="str">
        <f t="shared" si="35"/>
        <v/>
      </c>
      <c r="O207" s="21" t="str">
        <f>IF(FLOTA!A207="","",FLOTA!A207)</f>
        <v/>
      </c>
      <c r="P207" s="21" t="str">
        <f>IF(FLOTA!B207="","",FLOTA!B207)</f>
        <v/>
      </c>
      <c r="Q207" s="21" t="str">
        <f>IF(FLOTA!C207="","",FLOTA!C207)</f>
        <v/>
      </c>
      <c r="R207" s="21" t="str">
        <f>IF(FLOTA!D207="","",FLOTA!D207)</f>
        <v/>
      </c>
      <c r="S207" s="21" t="str">
        <f>IF(FLOTA!E207="","",FLOTA!E207)</f>
        <v/>
      </c>
      <c r="T207" s="21" t="str">
        <f>IF(FLOTA!F207="","",FLOTA!F207)</f>
        <v/>
      </c>
      <c r="U207" s="21" t="str">
        <f>IF(FLOTA!G207="","",FLOTA!G207)</f>
        <v/>
      </c>
      <c r="V207" s="21" t="str">
        <f>IF(FLOTA!H207="","",FLOTA!H207)</f>
        <v/>
      </c>
      <c r="W207" s="21" t="str">
        <f>IF(FLOTA!L207="","",FLOTA!L207)</f>
        <v/>
      </c>
      <c r="X207" s="25" t="str">
        <f t="shared" si="36"/>
        <v/>
      </c>
      <c r="Y207" s="24" t="str">
        <f t="shared" si="37"/>
        <v/>
      </c>
      <c r="Z207" s="25" t="str">
        <f t="shared" si="38"/>
        <v/>
      </c>
    </row>
    <row r="208" spans="9:26">
      <c r="I208" s="24">
        <f t="shared" si="30"/>
        <v>0</v>
      </c>
      <c r="J208" s="24" t="str">
        <f t="shared" si="31"/>
        <v>NO</v>
      </c>
      <c r="K208" s="24" t="str">
        <f t="shared" si="32"/>
        <v>NO</v>
      </c>
      <c r="L208" s="24" t="str">
        <f t="shared" si="33"/>
        <v>NO</v>
      </c>
      <c r="M208" s="24" t="str">
        <f t="shared" si="34"/>
        <v>NO</v>
      </c>
      <c r="N208" s="18" t="str">
        <f t="shared" si="35"/>
        <v/>
      </c>
      <c r="O208" s="21" t="str">
        <f>IF(FLOTA!A208="","",FLOTA!A208)</f>
        <v/>
      </c>
      <c r="P208" s="21" t="str">
        <f>IF(FLOTA!B208="","",FLOTA!B208)</f>
        <v/>
      </c>
      <c r="Q208" s="21" t="str">
        <f>IF(FLOTA!C208="","",FLOTA!C208)</f>
        <v/>
      </c>
      <c r="R208" s="21" t="str">
        <f>IF(FLOTA!D208="","",FLOTA!D208)</f>
        <v/>
      </c>
      <c r="S208" s="21" t="str">
        <f>IF(FLOTA!E208="","",FLOTA!E208)</f>
        <v/>
      </c>
      <c r="T208" s="21" t="str">
        <f>IF(FLOTA!F208="","",FLOTA!F208)</f>
        <v/>
      </c>
      <c r="U208" s="21" t="str">
        <f>IF(FLOTA!G208="","",FLOTA!G208)</f>
        <v/>
      </c>
      <c r="V208" s="21" t="str">
        <f>IF(FLOTA!H208="","",FLOTA!H208)</f>
        <v/>
      </c>
      <c r="W208" s="21" t="str">
        <f>IF(FLOTA!L208="","",FLOTA!L208)</f>
        <v/>
      </c>
      <c r="X208" s="25" t="str">
        <f t="shared" si="36"/>
        <v/>
      </c>
      <c r="Y208" s="24" t="str">
        <f t="shared" si="37"/>
        <v/>
      </c>
      <c r="Z208" s="25" t="str">
        <f t="shared" si="38"/>
        <v/>
      </c>
    </row>
    <row r="209" spans="9:26">
      <c r="I209" s="24">
        <f t="shared" si="30"/>
        <v>0</v>
      </c>
      <c r="J209" s="24" t="str">
        <f t="shared" si="31"/>
        <v>NO</v>
      </c>
      <c r="K209" s="24" t="str">
        <f t="shared" si="32"/>
        <v>NO</v>
      </c>
      <c r="L209" s="24" t="str">
        <f t="shared" si="33"/>
        <v>NO</v>
      </c>
      <c r="M209" s="24" t="str">
        <f t="shared" si="34"/>
        <v>NO</v>
      </c>
      <c r="N209" s="18" t="str">
        <f t="shared" si="35"/>
        <v/>
      </c>
      <c r="O209" s="21" t="str">
        <f>IF(FLOTA!A209="","",FLOTA!A209)</f>
        <v/>
      </c>
      <c r="P209" s="21" t="str">
        <f>IF(FLOTA!B209="","",FLOTA!B209)</f>
        <v/>
      </c>
      <c r="Q209" s="21" t="str">
        <f>IF(FLOTA!C209="","",FLOTA!C209)</f>
        <v/>
      </c>
      <c r="R209" s="21" t="str">
        <f>IF(FLOTA!D209="","",FLOTA!D209)</f>
        <v/>
      </c>
      <c r="S209" s="21" t="str">
        <f>IF(FLOTA!E209="","",FLOTA!E209)</f>
        <v/>
      </c>
      <c r="T209" s="21" t="str">
        <f>IF(FLOTA!F209="","",FLOTA!F209)</f>
        <v/>
      </c>
      <c r="U209" s="21" t="str">
        <f>IF(FLOTA!G209="","",FLOTA!G209)</f>
        <v/>
      </c>
      <c r="V209" s="21" t="str">
        <f>IF(FLOTA!H209="","",FLOTA!H209)</f>
        <v/>
      </c>
      <c r="W209" s="21" t="str">
        <f>IF(FLOTA!L209="","",FLOTA!L209)</f>
        <v/>
      </c>
      <c r="X209" s="25" t="str">
        <f t="shared" si="36"/>
        <v/>
      </c>
      <c r="Y209" s="24" t="str">
        <f t="shared" si="37"/>
        <v/>
      </c>
      <c r="Z209" s="25" t="str">
        <f t="shared" si="38"/>
        <v/>
      </c>
    </row>
    <row r="210" spans="9:26">
      <c r="I210" s="24">
        <f t="shared" si="30"/>
        <v>0</v>
      </c>
      <c r="J210" s="24" t="str">
        <f t="shared" si="31"/>
        <v>NO</v>
      </c>
      <c r="K210" s="24" t="str">
        <f t="shared" si="32"/>
        <v>NO</v>
      </c>
      <c r="L210" s="24" t="str">
        <f t="shared" si="33"/>
        <v>NO</v>
      </c>
      <c r="M210" s="24" t="str">
        <f t="shared" si="34"/>
        <v>NO</v>
      </c>
      <c r="N210" s="18" t="str">
        <f t="shared" si="35"/>
        <v/>
      </c>
      <c r="O210" s="21" t="str">
        <f>IF(FLOTA!A210="","",FLOTA!A210)</f>
        <v/>
      </c>
      <c r="P210" s="21" t="str">
        <f>IF(FLOTA!B210="","",FLOTA!B210)</f>
        <v/>
      </c>
      <c r="Q210" s="21" t="str">
        <f>IF(FLOTA!C210="","",FLOTA!C210)</f>
        <v/>
      </c>
      <c r="R210" s="21" t="str">
        <f>IF(FLOTA!D210="","",FLOTA!D210)</f>
        <v/>
      </c>
      <c r="S210" s="21" t="str">
        <f>IF(FLOTA!E210="","",FLOTA!E210)</f>
        <v/>
      </c>
      <c r="T210" s="21" t="str">
        <f>IF(FLOTA!F210="","",FLOTA!F210)</f>
        <v/>
      </c>
      <c r="U210" s="21" t="str">
        <f>IF(FLOTA!G210="","",FLOTA!G210)</f>
        <v/>
      </c>
      <c r="V210" s="21" t="str">
        <f>IF(FLOTA!H210="","",FLOTA!H210)</f>
        <v/>
      </c>
      <c r="W210" s="21" t="str">
        <f>IF(FLOTA!L210="","",FLOTA!L210)</f>
        <v/>
      </c>
      <c r="X210" s="25" t="str">
        <f t="shared" si="36"/>
        <v/>
      </c>
      <c r="Y210" s="24" t="str">
        <f t="shared" si="37"/>
        <v/>
      </c>
      <c r="Z210" s="25" t="str">
        <f t="shared" si="38"/>
        <v/>
      </c>
    </row>
    <row r="211" spans="9:26">
      <c r="I211" s="24">
        <f t="shared" si="30"/>
        <v>0</v>
      </c>
      <c r="J211" s="24" t="str">
        <f t="shared" si="31"/>
        <v>NO</v>
      </c>
      <c r="K211" s="24" t="str">
        <f t="shared" si="32"/>
        <v>NO</v>
      </c>
      <c r="L211" s="24" t="str">
        <f t="shared" si="33"/>
        <v>NO</v>
      </c>
      <c r="M211" s="24" t="str">
        <f t="shared" si="34"/>
        <v>NO</v>
      </c>
      <c r="N211" s="18" t="str">
        <f t="shared" si="35"/>
        <v/>
      </c>
      <c r="O211" s="21" t="str">
        <f>IF(FLOTA!A211="","",FLOTA!A211)</f>
        <v/>
      </c>
      <c r="P211" s="21" t="str">
        <f>IF(FLOTA!B211="","",FLOTA!B211)</f>
        <v/>
      </c>
      <c r="Q211" s="21" t="str">
        <f>IF(FLOTA!C211="","",FLOTA!C211)</f>
        <v/>
      </c>
      <c r="R211" s="21" t="str">
        <f>IF(FLOTA!D211="","",FLOTA!D211)</f>
        <v/>
      </c>
      <c r="S211" s="21" t="str">
        <f>IF(FLOTA!E211="","",FLOTA!E211)</f>
        <v/>
      </c>
      <c r="T211" s="21" t="str">
        <f>IF(FLOTA!F211="","",FLOTA!F211)</f>
        <v/>
      </c>
      <c r="U211" s="21" t="str">
        <f>IF(FLOTA!G211="","",FLOTA!G211)</f>
        <v/>
      </c>
      <c r="V211" s="21" t="str">
        <f>IF(FLOTA!H211="","",FLOTA!H211)</f>
        <v/>
      </c>
      <c r="W211" s="21" t="str">
        <f>IF(FLOTA!L211="","",FLOTA!L211)</f>
        <v/>
      </c>
      <c r="X211" s="25" t="str">
        <f t="shared" si="36"/>
        <v/>
      </c>
      <c r="Y211" s="24" t="str">
        <f t="shared" si="37"/>
        <v/>
      </c>
      <c r="Z211" s="25" t="str">
        <f t="shared" si="38"/>
        <v/>
      </c>
    </row>
    <row r="212" spans="9:26">
      <c r="I212" s="24">
        <f t="shared" si="30"/>
        <v>0</v>
      </c>
      <c r="J212" s="24" t="str">
        <f t="shared" si="31"/>
        <v>NO</v>
      </c>
      <c r="K212" s="24" t="str">
        <f t="shared" si="32"/>
        <v>NO</v>
      </c>
      <c r="L212" s="24" t="str">
        <f t="shared" si="33"/>
        <v>NO</v>
      </c>
      <c r="M212" s="24" t="str">
        <f t="shared" si="34"/>
        <v>NO</v>
      </c>
      <c r="N212" s="18" t="str">
        <f t="shared" si="35"/>
        <v/>
      </c>
      <c r="O212" s="21" t="str">
        <f>IF(FLOTA!A212="","",FLOTA!A212)</f>
        <v/>
      </c>
      <c r="P212" s="21" t="str">
        <f>IF(FLOTA!B212="","",FLOTA!B212)</f>
        <v/>
      </c>
      <c r="Q212" s="21" t="str">
        <f>IF(FLOTA!C212="","",FLOTA!C212)</f>
        <v/>
      </c>
      <c r="R212" s="21" t="str">
        <f>IF(FLOTA!D212="","",FLOTA!D212)</f>
        <v/>
      </c>
      <c r="S212" s="21" t="str">
        <f>IF(FLOTA!E212="","",FLOTA!E212)</f>
        <v/>
      </c>
      <c r="T212" s="21" t="str">
        <f>IF(FLOTA!F212="","",FLOTA!F212)</f>
        <v/>
      </c>
      <c r="U212" s="21" t="str">
        <f>IF(FLOTA!G212="","",FLOTA!G212)</f>
        <v/>
      </c>
      <c r="V212" s="21" t="str">
        <f>IF(FLOTA!H212="","",FLOTA!H212)</f>
        <v/>
      </c>
      <c r="W212" s="21" t="str">
        <f>IF(FLOTA!L212="","",FLOTA!L212)</f>
        <v/>
      </c>
      <c r="X212" s="25" t="str">
        <f t="shared" si="36"/>
        <v/>
      </c>
      <c r="Y212" s="24" t="str">
        <f t="shared" si="37"/>
        <v/>
      </c>
      <c r="Z212" s="25" t="str">
        <f t="shared" si="38"/>
        <v/>
      </c>
    </row>
    <row r="213" spans="9:26">
      <c r="I213" s="24">
        <f t="shared" si="30"/>
        <v>0</v>
      </c>
      <c r="J213" s="24" t="str">
        <f t="shared" si="31"/>
        <v>NO</v>
      </c>
      <c r="K213" s="24" t="str">
        <f t="shared" si="32"/>
        <v>NO</v>
      </c>
      <c r="L213" s="24" t="str">
        <f t="shared" si="33"/>
        <v>NO</v>
      </c>
      <c r="M213" s="24" t="str">
        <f t="shared" si="34"/>
        <v>NO</v>
      </c>
      <c r="N213" s="18" t="str">
        <f t="shared" si="35"/>
        <v/>
      </c>
      <c r="O213" s="21" t="str">
        <f>IF(FLOTA!A213="","",FLOTA!A213)</f>
        <v/>
      </c>
      <c r="P213" s="21" t="str">
        <f>IF(FLOTA!B213="","",FLOTA!B213)</f>
        <v/>
      </c>
      <c r="Q213" s="21" t="str">
        <f>IF(FLOTA!C213="","",FLOTA!C213)</f>
        <v/>
      </c>
      <c r="R213" s="21" t="str">
        <f>IF(FLOTA!D213="","",FLOTA!D213)</f>
        <v/>
      </c>
      <c r="S213" s="21" t="str">
        <f>IF(FLOTA!E213="","",FLOTA!E213)</f>
        <v/>
      </c>
      <c r="T213" s="21" t="str">
        <f>IF(FLOTA!F213="","",FLOTA!F213)</f>
        <v/>
      </c>
      <c r="U213" s="21" t="str">
        <f>IF(FLOTA!G213="","",FLOTA!G213)</f>
        <v/>
      </c>
      <c r="V213" s="21" t="str">
        <f>IF(FLOTA!H213="","",FLOTA!H213)</f>
        <v/>
      </c>
      <c r="W213" s="21" t="str">
        <f>IF(FLOTA!L213="","",FLOTA!L213)</f>
        <v/>
      </c>
      <c r="X213" s="25" t="str">
        <f t="shared" si="36"/>
        <v/>
      </c>
      <c r="Y213" s="24" t="str">
        <f t="shared" si="37"/>
        <v/>
      </c>
      <c r="Z213" s="25" t="str">
        <f t="shared" si="38"/>
        <v/>
      </c>
    </row>
    <row r="214" spans="9:26">
      <c r="I214" s="24">
        <f t="shared" si="30"/>
        <v>0</v>
      </c>
      <c r="J214" s="24" t="str">
        <f t="shared" si="31"/>
        <v>NO</v>
      </c>
      <c r="K214" s="24" t="str">
        <f t="shared" si="32"/>
        <v>NO</v>
      </c>
      <c r="L214" s="24" t="str">
        <f t="shared" si="33"/>
        <v>NO</v>
      </c>
      <c r="M214" s="24" t="str">
        <f t="shared" si="34"/>
        <v>NO</v>
      </c>
      <c r="N214" s="18" t="str">
        <f t="shared" si="35"/>
        <v/>
      </c>
      <c r="O214" s="21" t="str">
        <f>IF(FLOTA!A214="","",FLOTA!A214)</f>
        <v/>
      </c>
      <c r="P214" s="21" t="str">
        <f>IF(FLOTA!B214="","",FLOTA!B214)</f>
        <v/>
      </c>
      <c r="Q214" s="21" t="str">
        <f>IF(FLOTA!C214="","",FLOTA!C214)</f>
        <v/>
      </c>
      <c r="R214" s="21" t="str">
        <f>IF(FLOTA!D214="","",FLOTA!D214)</f>
        <v/>
      </c>
      <c r="S214" s="21" t="str">
        <f>IF(FLOTA!E214="","",FLOTA!E214)</f>
        <v/>
      </c>
      <c r="T214" s="21" t="str">
        <f>IF(FLOTA!F214="","",FLOTA!F214)</f>
        <v/>
      </c>
      <c r="U214" s="21" t="str">
        <f>IF(FLOTA!G214="","",FLOTA!G214)</f>
        <v/>
      </c>
      <c r="V214" s="21" t="str">
        <f>IF(FLOTA!H214="","",FLOTA!H214)</f>
        <v/>
      </c>
      <c r="W214" s="21" t="str">
        <f>IF(FLOTA!L214="","",FLOTA!L214)</f>
        <v/>
      </c>
      <c r="X214" s="25" t="str">
        <f t="shared" si="36"/>
        <v/>
      </c>
      <c r="Y214" s="24" t="str">
        <f t="shared" si="37"/>
        <v/>
      </c>
      <c r="Z214" s="25" t="str">
        <f t="shared" si="38"/>
        <v/>
      </c>
    </row>
    <row r="215" spans="9:26">
      <c r="I215" s="24">
        <f t="shared" si="30"/>
        <v>0</v>
      </c>
      <c r="J215" s="24" t="str">
        <f t="shared" si="31"/>
        <v>NO</v>
      </c>
      <c r="K215" s="24" t="str">
        <f t="shared" si="32"/>
        <v>NO</v>
      </c>
      <c r="L215" s="24" t="str">
        <f t="shared" si="33"/>
        <v>NO</v>
      </c>
      <c r="M215" s="24" t="str">
        <f t="shared" si="34"/>
        <v>NO</v>
      </c>
      <c r="N215" s="18" t="str">
        <f t="shared" si="35"/>
        <v/>
      </c>
      <c r="O215" s="21" t="str">
        <f>IF(FLOTA!A215="","",FLOTA!A215)</f>
        <v/>
      </c>
      <c r="P215" s="21" t="str">
        <f>IF(FLOTA!B215="","",FLOTA!B215)</f>
        <v/>
      </c>
      <c r="Q215" s="21" t="str">
        <f>IF(FLOTA!C215="","",FLOTA!C215)</f>
        <v/>
      </c>
      <c r="R215" s="21" t="str">
        <f>IF(FLOTA!D215="","",FLOTA!D215)</f>
        <v/>
      </c>
      <c r="S215" s="21" t="str">
        <f>IF(FLOTA!E215="","",FLOTA!E215)</f>
        <v/>
      </c>
      <c r="T215" s="21" t="str">
        <f>IF(FLOTA!F215="","",FLOTA!F215)</f>
        <v/>
      </c>
      <c r="U215" s="21" t="str">
        <f>IF(FLOTA!G215="","",FLOTA!G215)</f>
        <v/>
      </c>
      <c r="V215" s="21" t="str">
        <f>IF(FLOTA!H215="","",FLOTA!H215)</f>
        <v/>
      </c>
      <c r="W215" s="21" t="str">
        <f>IF(FLOTA!L215="","",FLOTA!L215)</f>
        <v/>
      </c>
      <c r="X215" s="25" t="str">
        <f t="shared" si="36"/>
        <v/>
      </c>
      <c r="Y215" s="24" t="str">
        <f t="shared" si="37"/>
        <v/>
      </c>
      <c r="Z215" s="25" t="str">
        <f t="shared" si="38"/>
        <v/>
      </c>
    </row>
    <row r="216" spans="9:26">
      <c r="I216" s="24">
        <f t="shared" si="30"/>
        <v>0</v>
      </c>
      <c r="J216" s="24" t="str">
        <f t="shared" si="31"/>
        <v>NO</v>
      </c>
      <c r="K216" s="24" t="str">
        <f t="shared" si="32"/>
        <v>NO</v>
      </c>
      <c r="L216" s="24" t="str">
        <f t="shared" si="33"/>
        <v>NO</v>
      </c>
      <c r="M216" s="24" t="str">
        <f t="shared" si="34"/>
        <v>NO</v>
      </c>
      <c r="N216" s="18" t="str">
        <f t="shared" si="35"/>
        <v/>
      </c>
      <c r="O216" s="21" t="str">
        <f>IF(FLOTA!A216="","",FLOTA!A216)</f>
        <v/>
      </c>
      <c r="P216" s="21" t="str">
        <f>IF(FLOTA!B216="","",FLOTA!B216)</f>
        <v/>
      </c>
      <c r="Q216" s="21" t="str">
        <f>IF(FLOTA!C216="","",FLOTA!C216)</f>
        <v/>
      </c>
      <c r="R216" s="21" t="str">
        <f>IF(FLOTA!D216="","",FLOTA!D216)</f>
        <v/>
      </c>
      <c r="S216" s="21" t="str">
        <f>IF(FLOTA!E216="","",FLOTA!E216)</f>
        <v/>
      </c>
      <c r="T216" s="21" t="str">
        <f>IF(FLOTA!F216="","",FLOTA!F216)</f>
        <v/>
      </c>
      <c r="U216" s="21" t="str">
        <f>IF(FLOTA!G216="","",FLOTA!G216)</f>
        <v/>
      </c>
      <c r="V216" s="21" t="str">
        <f>IF(FLOTA!H216="","",FLOTA!H216)</f>
        <v/>
      </c>
      <c r="W216" s="21" t="str">
        <f>IF(FLOTA!L216="","",FLOTA!L216)</f>
        <v/>
      </c>
      <c r="X216" s="25" t="str">
        <f t="shared" si="36"/>
        <v/>
      </c>
      <c r="Y216" s="24" t="str">
        <f t="shared" si="37"/>
        <v/>
      </c>
      <c r="Z216" s="25" t="str">
        <f t="shared" si="38"/>
        <v/>
      </c>
    </row>
    <row r="217" spans="9:26">
      <c r="I217" s="24">
        <f t="shared" si="30"/>
        <v>0</v>
      </c>
      <c r="J217" s="24" t="str">
        <f t="shared" si="31"/>
        <v>NO</v>
      </c>
      <c r="K217" s="24" t="str">
        <f t="shared" si="32"/>
        <v>NO</v>
      </c>
      <c r="L217" s="24" t="str">
        <f t="shared" si="33"/>
        <v>NO</v>
      </c>
      <c r="M217" s="24" t="str">
        <f t="shared" si="34"/>
        <v>NO</v>
      </c>
      <c r="N217" s="18" t="str">
        <f t="shared" si="35"/>
        <v/>
      </c>
      <c r="O217" s="21" t="str">
        <f>IF(FLOTA!A217="","",FLOTA!A217)</f>
        <v/>
      </c>
      <c r="P217" s="21" t="str">
        <f>IF(FLOTA!B217="","",FLOTA!B217)</f>
        <v/>
      </c>
      <c r="Q217" s="21" t="str">
        <f>IF(FLOTA!C217="","",FLOTA!C217)</f>
        <v/>
      </c>
      <c r="R217" s="21" t="str">
        <f>IF(FLOTA!D217="","",FLOTA!D217)</f>
        <v/>
      </c>
      <c r="S217" s="21" t="str">
        <f>IF(FLOTA!E217="","",FLOTA!E217)</f>
        <v/>
      </c>
      <c r="T217" s="21" t="str">
        <f>IF(FLOTA!F217="","",FLOTA!F217)</f>
        <v/>
      </c>
      <c r="U217" s="21" t="str">
        <f>IF(FLOTA!G217="","",FLOTA!G217)</f>
        <v/>
      </c>
      <c r="V217" s="21" t="str">
        <f>IF(FLOTA!H217="","",FLOTA!H217)</f>
        <v/>
      </c>
      <c r="W217" s="21" t="str">
        <f>IF(FLOTA!L217="","",FLOTA!L217)</f>
        <v/>
      </c>
      <c r="X217" s="25" t="str">
        <f t="shared" si="36"/>
        <v/>
      </c>
      <c r="Y217" s="24" t="str">
        <f t="shared" si="37"/>
        <v/>
      </c>
      <c r="Z217" s="25" t="str">
        <f t="shared" si="38"/>
        <v/>
      </c>
    </row>
    <row r="218" spans="9:26">
      <c r="I218" s="24">
        <f t="shared" si="30"/>
        <v>0</v>
      </c>
      <c r="J218" s="24" t="str">
        <f t="shared" si="31"/>
        <v>NO</v>
      </c>
      <c r="K218" s="24" t="str">
        <f t="shared" si="32"/>
        <v>NO</v>
      </c>
      <c r="L218" s="24" t="str">
        <f t="shared" si="33"/>
        <v>NO</v>
      </c>
      <c r="M218" s="24" t="str">
        <f t="shared" si="34"/>
        <v>NO</v>
      </c>
      <c r="N218" s="18" t="str">
        <f t="shared" si="35"/>
        <v/>
      </c>
      <c r="O218" s="21" t="str">
        <f>IF(FLOTA!A218="","",FLOTA!A218)</f>
        <v/>
      </c>
      <c r="P218" s="21" t="str">
        <f>IF(FLOTA!B218="","",FLOTA!B218)</f>
        <v/>
      </c>
      <c r="Q218" s="21" t="str">
        <f>IF(FLOTA!C218="","",FLOTA!C218)</f>
        <v/>
      </c>
      <c r="R218" s="21" t="str">
        <f>IF(FLOTA!D218="","",FLOTA!D218)</f>
        <v/>
      </c>
      <c r="S218" s="21" t="str">
        <f>IF(FLOTA!E218="","",FLOTA!E218)</f>
        <v/>
      </c>
      <c r="T218" s="21" t="str">
        <f>IF(FLOTA!F218="","",FLOTA!F218)</f>
        <v/>
      </c>
      <c r="U218" s="21" t="str">
        <f>IF(FLOTA!G218="","",FLOTA!G218)</f>
        <v/>
      </c>
      <c r="V218" s="21" t="str">
        <f>IF(FLOTA!H218="","",FLOTA!H218)</f>
        <v/>
      </c>
      <c r="W218" s="21" t="str">
        <f>IF(FLOTA!L218="","",FLOTA!L218)</f>
        <v/>
      </c>
      <c r="X218" s="25" t="str">
        <f t="shared" si="36"/>
        <v/>
      </c>
      <c r="Y218" s="24" t="str">
        <f t="shared" si="37"/>
        <v/>
      </c>
      <c r="Z218" s="25" t="str">
        <f t="shared" si="38"/>
        <v/>
      </c>
    </row>
    <row r="219" spans="9:26">
      <c r="I219" s="24">
        <f t="shared" si="30"/>
        <v>0</v>
      </c>
      <c r="J219" s="24" t="str">
        <f t="shared" si="31"/>
        <v>NO</v>
      </c>
      <c r="K219" s="24" t="str">
        <f t="shared" si="32"/>
        <v>NO</v>
      </c>
      <c r="L219" s="24" t="str">
        <f t="shared" si="33"/>
        <v>NO</v>
      </c>
      <c r="M219" s="24" t="str">
        <f t="shared" si="34"/>
        <v>NO</v>
      </c>
      <c r="N219" s="18" t="str">
        <f t="shared" si="35"/>
        <v/>
      </c>
      <c r="O219" s="21" t="str">
        <f>IF(FLOTA!A219="","",FLOTA!A219)</f>
        <v/>
      </c>
      <c r="P219" s="21" t="str">
        <f>IF(FLOTA!B219="","",FLOTA!B219)</f>
        <v/>
      </c>
      <c r="Q219" s="21" t="str">
        <f>IF(FLOTA!C219="","",FLOTA!C219)</f>
        <v/>
      </c>
      <c r="R219" s="21" t="str">
        <f>IF(FLOTA!D219="","",FLOTA!D219)</f>
        <v/>
      </c>
      <c r="S219" s="21" t="str">
        <f>IF(FLOTA!E219="","",FLOTA!E219)</f>
        <v/>
      </c>
      <c r="T219" s="21" t="str">
        <f>IF(FLOTA!F219="","",FLOTA!F219)</f>
        <v/>
      </c>
      <c r="U219" s="21" t="str">
        <f>IF(FLOTA!G219="","",FLOTA!G219)</f>
        <v/>
      </c>
      <c r="V219" s="21" t="str">
        <f>IF(FLOTA!H219="","",FLOTA!H219)</f>
        <v/>
      </c>
      <c r="W219" s="21" t="str">
        <f>IF(FLOTA!L219="","",FLOTA!L219)</f>
        <v/>
      </c>
      <c r="X219" s="25" t="str">
        <f t="shared" si="36"/>
        <v/>
      </c>
      <c r="Y219" s="24" t="str">
        <f t="shared" si="37"/>
        <v/>
      </c>
      <c r="Z219" s="25" t="str">
        <f t="shared" si="38"/>
        <v/>
      </c>
    </row>
    <row r="220" spans="9:26">
      <c r="I220" s="24">
        <f t="shared" si="30"/>
        <v>0</v>
      </c>
      <c r="J220" s="24" t="str">
        <f t="shared" si="31"/>
        <v>NO</v>
      </c>
      <c r="K220" s="24" t="str">
        <f t="shared" si="32"/>
        <v>NO</v>
      </c>
      <c r="L220" s="24" t="str">
        <f t="shared" si="33"/>
        <v>NO</v>
      </c>
      <c r="M220" s="24" t="str">
        <f t="shared" si="34"/>
        <v>NO</v>
      </c>
      <c r="N220" s="18" t="str">
        <f t="shared" si="35"/>
        <v/>
      </c>
      <c r="O220" s="21" t="str">
        <f>IF(FLOTA!A220="","",FLOTA!A220)</f>
        <v/>
      </c>
      <c r="P220" s="21" t="str">
        <f>IF(FLOTA!B220="","",FLOTA!B220)</f>
        <v/>
      </c>
      <c r="Q220" s="21" t="str">
        <f>IF(FLOTA!C220="","",FLOTA!C220)</f>
        <v/>
      </c>
      <c r="R220" s="21" t="str">
        <f>IF(FLOTA!D220="","",FLOTA!D220)</f>
        <v/>
      </c>
      <c r="S220" s="21" t="str">
        <f>IF(FLOTA!E220="","",FLOTA!E220)</f>
        <v/>
      </c>
      <c r="T220" s="21" t="str">
        <f>IF(FLOTA!F220="","",FLOTA!F220)</f>
        <v/>
      </c>
      <c r="U220" s="21" t="str">
        <f>IF(FLOTA!G220="","",FLOTA!G220)</f>
        <v/>
      </c>
      <c r="V220" s="21" t="str">
        <f>IF(FLOTA!H220="","",FLOTA!H220)</f>
        <v/>
      </c>
      <c r="W220" s="21" t="str">
        <f>IF(FLOTA!L220="","",FLOTA!L220)</f>
        <v/>
      </c>
      <c r="X220" s="25" t="str">
        <f t="shared" si="36"/>
        <v/>
      </c>
      <c r="Y220" s="24" t="str">
        <f t="shared" si="37"/>
        <v/>
      </c>
      <c r="Z220" s="25" t="str">
        <f t="shared" si="38"/>
        <v/>
      </c>
    </row>
    <row r="221" spans="9:26">
      <c r="I221" s="24">
        <f t="shared" si="30"/>
        <v>0</v>
      </c>
      <c r="J221" s="24" t="str">
        <f t="shared" si="31"/>
        <v>NO</v>
      </c>
      <c r="K221" s="24" t="str">
        <f t="shared" si="32"/>
        <v>NO</v>
      </c>
      <c r="L221" s="24" t="str">
        <f t="shared" si="33"/>
        <v>NO</v>
      </c>
      <c r="M221" s="24" t="str">
        <f t="shared" si="34"/>
        <v>NO</v>
      </c>
      <c r="N221" s="18" t="str">
        <f t="shared" si="35"/>
        <v/>
      </c>
      <c r="O221" s="21" t="str">
        <f>IF(FLOTA!A221="","",FLOTA!A221)</f>
        <v/>
      </c>
      <c r="P221" s="21" t="str">
        <f>IF(FLOTA!B221="","",FLOTA!B221)</f>
        <v/>
      </c>
      <c r="Q221" s="21" t="str">
        <f>IF(FLOTA!C221="","",FLOTA!C221)</f>
        <v/>
      </c>
      <c r="R221" s="21" t="str">
        <f>IF(FLOTA!D221="","",FLOTA!D221)</f>
        <v/>
      </c>
      <c r="S221" s="21" t="str">
        <f>IF(FLOTA!E221="","",FLOTA!E221)</f>
        <v/>
      </c>
      <c r="T221" s="21" t="str">
        <f>IF(FLOTA!F221="","",FLOTA!F221)</f>
        <v/>
      </c>
      <c r="U221" s="21" t="str">
        <f>IF(FLOTA!G221="","",FLOTA!G221)</f>
        <v/>
      </c>
      <c r="V221" s="21" t="str">
        <f>IF(FLOTA!H221="","",FLOTA!H221)</f>
        <v/>
      </c>
      <c r="W221" s="21" t="str">
        <f>IF(FLOTA!L221="","",FLOTA!L221)</f>
        <v/>
      </c>
      <c r="X221" s="25" t="str">
        <f t="shared" si="36"/>
        <v/>
      </c>
      <c r="Y221" s="24" t="str">
        <f t="shared" si="37"/>
        <v/>
      </c>
      <c r="Z221" s="25" t="str">
        <f t="shared" si="38"/>
        <v/>
      </c>
    </row>
    <row r="222" spans="9:26">
      <c r="I222" s="24">
        <f t="shared" si="30"/>
        <v>0</v>
      </c>
      <c r="J222" s="24" t="str">
        <f t="shared" si="31"/>
        <v>NO</v>
      </c>
      <c r="K222" s="24" t="str">
        <f t="shared" si="32"/>
        <v>NO</v>
      </c>
      <c r="L222" s="24" t="str">
        <f t="shared" si="33"/>
        <v>NO</v>
      </c>
      <c r="M222" s="24" t="str">
        <f t="shared" si="34"/>
        <v>NO</v>
      </c>
      <c r="N222" s="18" t="str">
        <f t="shared" si="35"/>
        <v/>
      </c>
      <c r="O222" s="21" t="str">
        <f>IF(FLOTA!A222="","",FLOTA!A222)</f>
        <v/>
      </c>
      <c r="P222" s="21" t="str">
        <f>IF(FLOTA!B222="","",FLOTA!B222)</f>
        <v/>
      </c>
      <c r="Q222" s="21" t="str">
        <f>IF(FLOTA!C222="","",FLOTA!C222)</f>
        <v/>
      </c>
      <c r="R222" s="21" t="str">
        <f>IF(FLOTA!D222="","",FLOTA!D222)</f>
        <v/>
      </c>
      <c r="S222" s="21" t="str">
        <f>IF(FLOTA!E222="","",FLOTA!E222)</f>
        <v/>
      </c>
      <c r="T222" s="21" t="str">
        <f>IF(FLOTA!F222="","",FLOTA!F222)</f>
        <v/>
      </c>
      <c r="U222" s="21" t="str">
        <f>IF(FLOTA!G222="","",FLOTA!G222)</f>
        <v/>
      </c>
      <c r="V222" s="21" t="str">
        <f>IF(FLOTA!H222="","",FLOTA!H222)</f>
        <v/>
      </c>
      <c r="W222" s="21" t="str">
        <f>IF(FLOTA!L222="","",FLOTA!L222)</f>
        <v/>
      </c>
      <c r="X222" s="25" t="str">
        <f t="shared" si="36"/>
        <v/>
      </c>
      <c r="Y222" s="24" t="str">
        <f t="shared" si="37"/>
        <v/>
      </c>
      <c r="Z222" s="25" t="str">
        <f t="shared" si="38"/>
        <v/>
      </c>
    </row>
    <row r="223" spans="9:26">
      <c r="I223" s="24">
        <f t="shared" si="30"/>
        <v>0</v>
      </c>
      <c r="J223" s="24" t="str">
        <f t="shared" si="31"/>
        <v>NO</v>
      </c>
      <c r="K223" s="24" t="str">
        <f t="shared" si="32"/>
        <v>NO</v>
      </c>
      <c r="L223" s="24" t="str">
        <f t="shared" si="33"/>
        <v>NO</v>
      </c>
      <c r="M223" s="24" t="str">
        <f t="shared" si="34"/>
        <v>NO</v>
      </c>
      <c r="N223" s="18" t="str">
        <f t="shared" si="35"/>
        <v/>
      </c>
      <c r="O223" s="21" t="str">
        <f>IF(FLOTA!A223="","",FLOTA!A223)</f>
        <v/>
      </c>
      <c r="P223" s="21" t="str">
        <f>IF(FLOTA!B223="","",FLOTA!B223)</f>
        <v/>
      </c>
      <c r="Q223" s="21" t="str">
        <f>IF(FLOTA!C223="","",FLOTA!C223)</f>
        <v/>
      </c>
      <c r="R223" s="21" t="str">
        <f>IF(FLOTA!D223="","",FLOTA!D223)</f>
        <v/>
      </c>
      <c r="S223" s="21" t="str">
        <f>IF(FLOTA!E223="","",FLOTA!E223)</f>
        <v/>
      </c>
      <c r="T223" s="21" t="str">
        <f>IF(FLOTA!F223="","",FLOTA!F223)</f>
        <v/>
      </c>
      <c r="U223" s="21" t="str">
        <f>IF(FLOTA!G223="","",FLOTA!G223)</f>
        <v/>
      </c>
      <c r="V223" s="21" t="str">
        <f>IF(FLOTA!H223="","",FLOTA!H223)</f>
        <v/>
      </c>
      <c r="W223" s="21" t="str">
        <f>IF(FLOTA!L223="","",FLOTA!L223)</f>
        <v/>
      </c>
      <c r="X223" s="25" t="str">
        <f t="shared" si="36"/>
        <v/>
      </c>
      <c r="Y223" s="24" t="str">
        <f t="shared" si="37"/>
        <v/>
      </c>
      <c r="Z223" s="25" t="str">
        <f t="shared" si="38"/>
        <v/>
      </c>
    </row>
    <row r="224" spans="9:26">
      <c r="I224" s="24">
        <f t="shared" si="30"/>
        <v>0</v>
      </c>
      <c r="J224" s="24" t="str">
        <f t="shared" si="31"/>
        <v>NO</v>
      </c>
      <c r="K224" s="24" t="str">
        <f t="shared" si="32"/>
        <v>NO</v>
      </c>
      <c r="L224" s="24" t="str">
        <f t="shared" si="33"/>
        <v>NO</v>
      </c>
      <c r="M224" s="24" t="str">
        <f t="shared" si="34"/>
        <v>NO</v>
      </c>
      <c r="N224" s="18" t="str">
        <f t="shared" si="35"/>
        <v/>
      </c>
      <c r="O224" s="21" t="str">
        <f>IF(FLOTA!A224="","",FLOTA!A224)</f>
        <v/>
      </c>
      <c r="P224" s="21" t="str">
        <f>IF(FLOTA!B224="","",FLOTA!B224)</f>
        <v/>
      </c>
      <c r="Q224" s="21" t="str">
        <f>IF(FLOTA!C224="","",FLOTA!C224)</f>
        <v/>
      </c>
      <c r="R224" s="21" t="str">
        <f>IF(FLOTA!D224="","",FLOTA!D224)</f>
        <v/>
      </c>
      <c r="S224" s="21" t="str">
        <f>IF(FLOTA!E224="","",FLOTA!E224)</f>
        <v/>
      </c>
      <c r="T224" s="21" t="str">
        <f>IF(FLOTA!F224="","",FLOTA!F224)</f>
        <v/>
      </c>
      <c r="U224" s="21" t="str">
        <f>IF(FLOTA!G224="","",FLOTA!G224)</f>
        <v/>
      </c>
      <c r="V224" s="21" t="str">
        <f>IF(FLOTA!H224="","",FLOTA!H224)</f>
        <v/>
      </c>
      <c r="W224" s="21" t="str">
        <f>IF(FLOTA!L224="","",FLOTA!L224)</f>
        <v/>
      </c>
      <c r="X224" s="25" t="str">
        <f t="shared" si="36"/>
        <v/>
      </c>
      <c r="Y224" s="24" t="str">
        <f t="shared" si="37"/>
        <v/>
      </c>
      <c r="Z224" s="25" t="str">
        <f t="shared" si="38"/>
        <v/>
      </c>
    </row>
    <row r="225" spans="9:26">
      <c r="I225" s="24">
        <f t="shared" si="30"/>
        <v>0</v>
      </c>
      <c r="J225" s="24" t="str">
        <f t="shared" si="31"/>
        <v>NO</v>
      </c>
      <c r="K225" s="24" t="str">
        <f t="shared" si="32"/>
        <v>NO</v>
      </c>
      <c r="L225" s="24" t="str">
        <f t="shared" si="33"/>
        <v>NO</v>
      </c>
      <c r="M225" s="24" t="str">
        <f t="shared" si="34"/>
        <v>NO</v>
      </c>
      <c r="N225" s="18" t="str">
        <f t="shared" si="35"/>
        <v/>
      </c>
      <c r="O225" s="21" t="str">
        <f>IF(FLOTA!A225="","",FLOTA!A225)</f>
        <v/>
      </c>
      <c r="P225" s="21" t="str">
        <f>IF(FLOTA!B225="","",FLOTA!B225)</f>
        <v/>
      </c>
      <c r="Q225" s="21" t="str">
        <f>IF(FLOTA!C225="","",FLOTA!C225)</f>
        <v/>
      </c>
      <c r="R225" s="21" t="str">
        <f>IF(FLOTA!D225="","",FLOTA!D225)</f>
        <v/>
      </c>
      <c r="S225" s="21" t="str">
        <f>IF(FLOTA!E225="","",FLOTA!E225)</f>
        <v/>
      </c>
      <c r="T225" s="21" t="str">
        <f>IF(FLOTA!F225="","",FLOTA!F225)</f>
        <v/>
      </c>
      <c r="U225" s="21" t="str">
        <f>IF(FLOTA!G225="","",FLOTA!G225)</f>
        <v/>
      </c>
      <c r="V225" s="21" t="str">
        <f>IF(FLOTA!H225="","",FLOTA!H225)</f>
        <v/>
      </c>
      <c r="W225" s="21" t="str">
        <f>IF(FLOTA!L225="","",FLOTA!L225)</f>
        <v/>
      </c>
      <c r="X225" s="25" t="str">
        <f t="shared" si="36"/>
        <v/>
      </c>
      <c r="Y225" s="24" t="str">
        <f t="shared" si="37"/>
        <v/>
      </c>
      <c r="Z225" s="25" t="str">
        <f t="shared" si="38"/>
        <v/>
      </c>
    </row>
    <row r="226" spans="9:26">
      <c r="I226" s="24">
        <f t="shared" si="30"/>
        <v>0</v>
      </c>
      <c r="J226" s="24" t="str">
        <f t="shared" si="31"/>
        <v>NO</v>
      </c>
      <c r="K226" s="24" t="str">
        <f t="shared" si="32"/>
        <v>NO</v>
      </c>
      <c r="L226" s="24" t="str">
        <f t="shared" si="33"/>
        <v>NO</v>
      </c>
      <c r="M226" s="24" t="str">
        <f t="shared" si="34"/>
        <v>NO</v>
      </c>
      <c r="N226" s="18" t="str">
        <f t="shared" si="35"/>
        <v/>
      </c>
      <c r="O226" s="21" t="str">
        <f>IF(FLOTA!A226="","",FLOTA!A226)</f>
        <v/>
      </c>
      <c r="P226" s="21" t="str">
        <f>IF(FLOTA!B226="","",FLOTA!B226)</f>
        <v/>
      </c>
      <c r="Q226" s="21" t="str">
        <f>IF(FLOTA!C226="","",FLOTA!C226)</f>
        <v/>
      </c>
      <c r="R226" s="21" t="str">
        <f>IF(FLOTA!D226="","",FLOTA!D226)</f>
        <v/>
      </c>
      <c r="S226" s="21" t="str">
        <f>IF(FLOTA!E226="","",FLOTA!E226)</f>
        <v/>
      </c>
      <c r="T226" s="21" t="str">
        <f>IF(FLOTA!F226="","",FLOTA!F226)</f>
        <v/>
      </c>
      <c r="U226" s="21" t="str">
        <f>IF(FLOTA!G226="","",FLOTA!G226)</f>
        <v/>
      </c>
      <c r="V226" s="21" t="str">
        <f>IF(FLOTA!H226="","",FLOTA!H226)</f>
        <v/>
      </c>
      <c r="W226" s="21" t="str">
        <f>IF(FLOTA!L226="","",FLOTA!L226)</f>
        <v/>
      </c>
      <c r="X226" s="25" t="str">
        <f t="shared" si="36"/>
        <v/>
      </c>
      <c r="Y226" s="24" t="str">
        <f t="shared" si="37"/>
        <v/>
      </c>
      <c r="Z226" s="25" t="str">
        <f t="shared" si="38"/>
        <v/>
      </c>
    </row>
    <row r="227" spans="9:26">
      <c r="I227" s="24">
        <f t="shared" si="30"/>
        <v>0</v>
      </c>
      <c r="J227" s="24" t="str">
        <f t="shared" si="31"/>
        <v>NO</v>
      </c>
      <c r="K227" s="24" t="str">
        <f t="shared" si="32"/>
        <v>NO</v>
      </c>
      <c r="L227" s="24" t="str">
        <f t="shared" si="33"/>
        <v>NO</v>
      </c>
      <c r="M227" s="24" t="str">
        <f t="shared" si="34"/>
        <v>NO</v>
      </c>
      <c r="N227" s="18" t="str">
        <f t="shared" si="35"/>
        <v/>
      </c>
      <c r="O227" s="21" t="str">
        <f>IF(FLOTA!A227="","",FLOTA!A227)</f>
        <v/>
      </c>
      <c r="P227" s="21" t="str">
        <f>IF(FLOTA!B227="","",FLOTA!B227)</f>
        <v/>
      </c>
      <c r="Q227" s="21" t="str">
        <f>IF(FLOTA!C227="","",FLOTA!C227)</f>
        <v/>
      </c>
      <c r="R227" s="21" t="str">
        <f>IF(FLOTA!D227="","",FLOTA!D227)</f>
        <v/>
      </c>
      <c r="S227" s="21" t="str">
        <f>IF(FLOTA!E227="","",FLOTA!E227)</f>
        <v/>
      </c>
      <c r="T227" s="21" t="str">
        <f>IF(FLOTA!F227="","",FLOTA!F227)</f>
        <v/>
      </c>
      <c r="U227" s="21" t="str">
        <f>IF(FLOTA!G227="","",FLOTA!G227)</f>
        <v/>
      </c>
      <c r="V227" s="21" t="str">
        <f>IF(FLOTA!H227="","",FLOTA!H227)</f>
        <v/>
      </c>
      <c r="W227" s="21" t="str">
        <f>IF(FLOTA!L227="","",FLOTA!L227)</f>
        <v/>
      </c>
      <c r="X227" s="25" t="str">
        <f t="shared" si="36"/>
        <v/>
      </c>
      <c r="Y227" s="24" t="str">
        <f t="shared" si="37"/>
        <v/>
      </c>
      <c r="Z227" s="25" t="str">
        <f t="shared" si="38"/>
        <v/>
      </c>
    </row>
    <row r="228" spans="9:26">
      <c r="I228" s="24">
        <f t="shared" si="30"/>
        <v>0</v>
      </c>
      <c r="J228" s="24" t="str">
        <f t="shared" si="31"/>
        <v>NO</v>
      </c>
      <c r="K228" s="24" t="str">
        <f t="shared" si="32"/>
        <v>NO</v>
      </c>
      <c r="L228" s="24" t="str">
        <f t="shared" si="33"/>
        <v>NO</v>
      </c>
      <c r="M228" s="24" t="str">
        <f t="shared" si="34"/>
        <v>NO</v>
      </c>
      <c r="N228" s="18" t="str">
        <f t="shared" si="35"/>
        <v/>
      </c>
      <c r="O228" s="21" t="str">
        <f>IF(FLOTA!A228="","",FLOTA!A228)</f>
        <v/>
      </c>
      <c r="P228" s="21" t="str">
        <f>IF(FLOTA!B228="","",FLOTA!B228)</f>
        <v/>
      </c>
      <c r="Q228" s="21" t="str">
        <f>IF(FLOTA!C228="","",FLOTA!C228)</f>
        <v/>
      </c>
      <c r="R228" s="21" t="str">
        <f>IF(FLOTA!D228="","",FLOTA!D228)</f>
        <v/>
      </c>
      <c r="S228" s="21" t="str">
        <f>IF(FLOTA!E228="","",FLOTA!E228)</f>
        <v/>
      </c>
      <c r="T228" s="21" t="str">
        <f>IF(FLOTA!F228="","",FLOTA!F228)</f>
        <v/>
      </c>
      <c r="U228" s="21" t="str">
        <f>IF(FLOTA!G228="","",FLOTA!G228)</f>
        <v/>
      </c>
      <c r="V228" s="21" t="str">
        <f>IF(FLOTA!H228="","",FLOTA!H228)</f>
        <v/>
      </c>
      <c r="W228" s="21" t="str">
        <f>IF(FLOTA!L228="","",FLOTA!L228)</f>
        <v/>
      </c>
      <c r="X228" s="25" t="str">
        <f t="shared" si="36"/>
        <v/>
      </c>
      <c r="Y228" s="24" t="str">
        <f t="shared" si="37"/>
        <v/>
      </c>
      <c r="Z228" s="25" t="str">
        <f t="shared" si="38"/>
        <v/>
      </c>
    </row>
    <row r="229" spans="9:26">
      <c r="I229" s="24">
        <f t="shared" si="30"/>
        <v>0</v>
      </c>
      <c r="J229" s="24" t="str">
        <f t="shared" si="31"/>
        <v>NO</v>
      </c>
      <c r="K229" s="24" t="str">
        <f t="shared" si="32"/>
        <v>NO</v>
      </c>
      <c r="L229" s="24" t="str">
        <f t="shared" si="33"/>
        <v>NO</v>
      </c>
      <c r="M229" s="24" t="str">
        <f t="shared" si="34"/>
        <v>NO</v>
      </c>
      <c r="N229" s="18" t="str">
        <f t="shared" si="35"/>
        <v/>
      </c>
      <c r="O229" s="21" t="str">
        <f>IF(FLOTA!A229="","",FLOTA!A229)</f>
        <v/>
      </c>
      <c r="P229" s="21" t="str">
        <f>IF(FLOTA!B229="","",FLOTA!B229)</f>
        <v/>
      </c>
      <c r="Q229" s="21" t="str">
        <f>IF(FLOTA!C229="","",FLOTA!C229)</f>
        <v/>
      </c>
      <c r="R229" s="21" t="str">
        <f>IF(FLOTA!D229="","",FLOTA!D229)</f>
        <v/>
      </c>
      <c r="S229" s="21" t="str">
        <f>IF(FLOTA!E229="","",FLOTA!E229)</f>
        <v/>
      </c>
      <c r="T229" s="21" t="str">
        <f>IF(FLOTA!F229="","",FLOTA!F229)</f>
        <v/>
      </c>
      <c r="U229" s="21" t="str">
        <f>IF(FLOTA!G229="","",FLOTA!G229)</f>
        <v/>
      </c>
      <c r="V229" s="21" t="str">
        <f>IF(FLOTA!H229="","",FLOTA!H229)</f>
        <v/>
      </c>
      <c r="W229" s="21" t="str">
        <f>IF(FLOTA!L229="","",FLOTA!L229)</f>
        <v/>
      </c>
      <c r="X229" s="25" t="str">
        <f t="shared" si="36"/>
        <v/>
      </c>
      <c r="Y229" s="24" t="str">
        <f t="shared" si="37"/>
        <v/>
      </c>
      <c r="Z229" s="25" t="str">
        <f t="shared" si="38"/>
        <v/>
      </c>
    </row>
    <row r="230" spans="9:26">
      <c r="I230" s="24">
        <f t="shared" si="30"/>
        <v>0</v>
      </c>
      <c r="J230" s="24" t="str">
        <f t="shared" si="31"/>
        <v>NO</v>
      </c>
      <c r="K230" s="24" t="str">
        <f t="shared" si="32"/>
        <v>NO</v>
      </c>
      <c r="L230" s="24" t="str">
        <f t="shared" si="33"/>
        <v>NO</v>
      </c>
      <c r="M230" s="24" t="str">
        <f t="shared" si="34"/>
        <v>NO</v>
      </c>
      <c r="N230" s="18" t="str">
        <f t="shared" si="35"/>
        <v/>
      </c>
      <c r="O230" s="21" t="str">
        <f>IF(FLOTA!A230="","",FLOTA!A230)</f>
        <v/>
      </c>
      <c r="P230" s="21" t="str">
        <f>IF(FLOTA!B230="","",FLOTA!B230)</f>
        <v/>
      </c>
      <c r="Q230" s="21" t="str">
        <f>IF(FLOTA!C230="","",FLOTA!C230)</f>
        <v/>
      </c>
      <c r="R230" s="21" t="str">
        <f>IF(FLOTA!D230="","",FLOTA!D230)</f>
        <v/>
      </c>
      <c r="S230" s="21" t="str">
        <f>IF(FLOTA!E230="","",FLOTA!E230)</f>
        <v/>
      </c>
      <c r="T230" s="21" t="str">
        <f>IF(FLOTA!F230="","",FLOTA!F230)</f>
        <v/>
      </c>
      <c r="U230" s="21" t="str">
        <f>IF(FLOTA!G230="","",FLOTA!G230)</f>
        <v/>
      </c>
      <c r="V230" s="21" t="str">
        <f>IF(FLOTA!H230="","",FLOTA!H230)</f>
        <v/>
      </c>
      <c r="W230" s="21" t="str">
        <f>IF(FLOTA!L230="","",FLOTA!L230)</f>
        <v/>
      </c>
      <c r="X230" s="25" t="str">
        <f t="shared" si="36"/>
        <v/>
      </c>
      <c r="Y230" s="24" t="str">
        <f t="shared" si="37"/>
        <v/>
      </c>
      <c r="Z230" s="25" t="str">
        <f t="shared" si="38"/>
        <v/>
      </c>
    </row>
    <row r="231" spans="9:26">
      <c r="I231" s="24">
        <f t="shared" si="30"/>
        <v>0</v>
      </c>
      <c r="J231" s="24" t="str">
        <f t="shared" si="31"/>
        <v>NO</v>
      </c>
      <c r="K231" s="24" t="str">
        <f t="shared" si="32"/>
        <v>NO</v>
      </c>
      <c r="L231" s="24" t="str">
        <f t="shared" si="33"/>
        <v>NO</v>
      </c>
      <c r="M231" s="24" t="str">
        <f t="shared" si="34"/>
        <v>NO</v>
      </c>
      <c r="N231" s="18" t="str">
        <f t="shared" si="35"/>
        <v/>
      </c>
      <c r="O231" s="21" t="str">
        <f>IF(FLOTA!A231="","",FLOTA!A231)</f>
        <v/>
      </c>
      <c r="P231" s="21" t="str">
        <f>IF(FLOTA!B231="","",FLOTA!B231)</f>
        <v/>
      </c>
      <c r="Q231" s="21" t="str">
        <f>IF(FLOTA!C231="","",FLOTA!C231)</f>
        <v/>
      </c>
      <c r="R231" s="21" t="str">
        <f>IF(FLOTA!D231="","",FLOTA!D231)</f>
        <v/>
      </c>
      <c r="S231" s="21" t="str">
        <f>IF(FLOTA!E231="","",FLOTA!E231)</f>
        <v/>
      </c>
      <c r="T231" s="21" t="str">
        <f>IF(FLOTA!F231="","",FLOTA!F231)</f>
        <v/>
      </c>
      <c r="U231" s="21" t="str">
        <f>IF(FLOTA!G231="","",FLOTA!G231)</f>
        <v/>
      </c>
      <c r="V231" s="21" t="str">
        <f>IF(FLOTA!H231="","",FLOTA!H231)</f>
        <v/>
      </c>
      <c r="W231" s="21" t="str">
        <f>IF(FLOTA!L231="","",FLOTA!L231)</f>
        <v/>
      </c>
      <c r="X231" s="25" t="str">
        <f t="shared" si="36"/>
        <v/>
      </c>
      <c r="Y231" s="24" t="str">
        <f t="shared" si="37"/>
        <v/>
      </c>
      <c r="Z231" s="25" t="str">
        <f t="shared" si="38"/>
        <v/>
      </c>
    </row>
    <row r="232" spans="9:26">
      <c r="I232" s="24">
        <f t="shared" si="30"/>
        <v>0</v>
      </c>
      <c r="J232" s="24" t="str">
        <f t="shared" si="31"/>
        <v>NO</v>
      </c>
      <c r="K232" s="24" t="str">
        <f t="shared" si="32"/>
        <v>NO</v>
      </c>
      <c r="L232" s="24" t="str">
        <f t="shared" si="33"/>
        <v>NO</v>
      </c>
      <c r="M232" s="24" t="str">
        <f t="shared" si="34"/>
        <v>NO</v>
      </c>
      <c r="N232" s="18" t="str">
        <f t="shared" si="35"/>
        <v/>
      </c>
      <c r="O232" s="21" t="str">
        <f>IF(FLOTA!A232="","",FLOTA!A232)</f>
        <v/>
      </c>
      <c r="P232" s="21" t="str">
        <f>IF(FLOTA!B232="","",FLOTA!B232)</f>
        <v/>
      </c>
      <c r="Q232" s="21" t="str">
        <f>IF(FLOTA!C232="","",FLOTA!C232)</f>
        <v/>
      </c>
      <c r="R232" s="21" t="str">
        <f>IF(FLOTA!D232="","",FLOTA!D232)</f>
        <v/>
      </c>
      <c r="S232" s="21" t="str">
        <f>IF(FLOTA!E232="","",FLOTA!E232)</f>
        <v/>
      </c>
      <c r="T232" s="21" t="str">
        <f>IF(FLOTA!F232="","",FLOTA!F232)</f>
        <v/>
      </c>
      <c r="U232" s="21" t="str">
        <f>IF(FLOTA!G232="","",FLOTA!G232)</f>
        <v/>
      </c>
      <c r="V232" s="21" t="str">
        <f>IF(FLOTA!H232="","",FLOTA!H232)</f>
        <v/>
      </c>
      <c r="W232" s="21" t="str">
        <f>IF(FLOTA!L232="","",FLOTA!L232)</f>
        <v/>
      </c>
      <c r="X232" s="25" t="str">
        <f t="shared" si="36"/>
        <v/>
      </c>
      <c r="Y232" s="24" t="str">
        <f t="shared" si="37"/>
        <v/>
      </c>
      <c r="Z232" s="25" t="str">
        <f t="shared" si="38"/>
        <v/>
      </c>
    </row>
    <row r="233" spans="9:26">
      <c r="I233" s="24">
        <f t="shared" si="30"/>
        <v>0</v>
      </c>
      <c r="J233" s="24" t="str">
        <f t="shared" si="31"/>
        <v>NO</v>
      </c>
      <c r="K233" s="24" t="str">
        <f t="shared" si="32"/>
        <v>NO</v>
      </c>
      <c r="L233" s="24" t="str">
        <f t="shared" si="33"/>
        <v>NO</v>
      </c>
      <c r="M233" s="24" t="str">
        <f t="shared" si="34"/>
        <v>NO</v>
      </c>
      <c r="N233" s="18" t="str">
        <f t="shared" si="35"/>
        <v/>
      </c>
      <c r="O233" s="21" t="str">
        <f>IF(FLOTA!A233="","",FLOTA!A233)</f>
        <v/>
      </c>
      <c r="P233" s="21" t="str">
        <f>IF(FLOTA!B233="","",FLOTA!B233)</f>
        <v/>
      </c>
      <c r="Q233" s="21" t="str">
        <f>IF(FLOTA!C233="","",FLOTA!C233)</f>
        <v/>
      </c>
      <c r="R233" s="21" t="str">
        <f>IF(FLOTA!D233="","",FLOTA!D233)</f>
        <v/>
      </c>
      <c r="S233" s="21" t="str">
        <f>IF(FLOTA!E233="","",FLOTA!E233)</f>
        <v/>
      </c>
      <c r="T233" s="21" t="str">
        <f>IF(FLOTA!F233="","",FLOTA!F233)</f>
        <v/>
      </c>
      <c r="U233" s="21" t="str">
        <f>IF(FLOTA!G233="","",FLOTA!G233)</f>
        <v/>
      </c>
      <c r="V233" s="21" t="str">
        <f>IF(FLOTA!H233="","",FLOTA!H233)</f>
        <v/>
      </c>
      <c r="W233" s="21" t="str">
        <f>IF(FLOTA!L233="","",FLOTA!L233)</f>
        <v/>
      </c>
      <c r="X233" s="25" t="str">
        <f t="shared" si="36"/>
        <v/>
      </c>
      <c r="Y233" s="24" t="str">
        <f t="shared" si="37"/>
        <v/>
      </c>
      <c r="Z233" s="25" t="str">
        <f t="shared" si="38"/>
        <v/>
      </c>
    </row>
    <row r="234" spans="9:26">
      <c r="I234" s="24">
        <f t="shared" si="30"/>
        <v>0</v>
      </c>
      <c r="J234" s="24" t="str">
        <f t="shared" si="31"/>
        <v>NO</v>
      </c>
      <c r="K234" s="24" t="str">
        <f t="shared" si="32"/>
        <v>NO</v>
      </c>
      <c r="L234" s="24" t="str">
        <f t="shared" si="33"/>
        <v>NO</v>
      </c>
      <c r="M234" s="24" t="str">
        <f t="shared" si="34"/>
        <v>NO</v>
      </c>
      <c r="N234" s="18" t="str">
        <f t="shared" si="35"/>
        <v/>
      </c>
      <c r="O234" s="21" t="str">
        <f>IF(FLOTA!A234="","",FLOTA!A234)</f>
        <v/>
      </c>
      <c r="P234" s="21" t="str">
        <f>IF(FLOTA!B234="","",FLOTA!B234)</f>
        <v/>
      </c>
      <c r="Q234" s="21" t="str">
        <f>IF(FLOTA!C234="","",FLOTA!C234)</f>
        <v/>
      </c>
      <c r="R234" s="21" t="str">
        <f>IF(FLOTA!D234="","",FLOTA!D234)</f>
        <v/>
      </c>
      <c r="S234" s="21" t="str">
        <f>IF(FLOTA!E234="","",FLOTA!E234)</f>
        <v/>
      </c>
      <c r="T234" s="21" t="str">
        <f>IF(FLOTA!F234="","",FLOTA!F234)</f>
        <v/>
      </c>
      <c r="U234" s="21" t="str">
        <f>IF(FLOTA!G234="","",FLOTA!G234)</f>
        <v/>
      </c>
      <c r="V234" s="21" t="str">
        <f>IF(FLOTA!H234="","",FLOTA!H234)</f>
        <v/>
      </c>
      <c r="W234" s="21" t="str">
        <f>IF(FLOTA!L234="","",FLOTA!L234)</f>
        <v/>
      </c>
      <c r="X234" s="25" t="str">
        <f t="shared" si="36"/>
        <v/>
      </c>
      <c r="Y234" s="24" t="str">
        <f t="shared" si="37"/>
        <v/>
      </c>
      <c r="Z234" s="25" t="str">
        <f t="shared" si="38"/>
        <v/>
      </c>
    </row>
    <row r="235" spans="9:26">
      <c r="I235" s="24">
        <f t="shared" si="30"/>
        <v>0</v>
      </c>
      <c r="J235" s="24" t="str">
        <f t="shared" si="31"/>
        <v>NO</v>
      </c>
      <c r="K235" s="24" t="str">
        <f t="shared" si="32"/>
        <v>NO</v>
      </c>
      <c r="L235" s="24" t="str">
        <f t="shared" si="33"/>
        <v>NO</v>
      </c>
      <c r="M235" s="24" t="str">
        <f t="shared" si="34"/>
        <v>NO</v>
      </c>
      <c r="N235" s="18" t="str">
        <f t="shared" si="35"/>
        <v/>
      </c>
      <c r="O235" s="21" t="str">
        <f>IF(FLOTA!A235="","",FLOTA!A235)</f>
        <v/>
      </c>
      <c r="P235" s="21" t="str">
        <f>IF(FLOTA!B235="","",FLOTA!B235)</f>
        <v/>
      </c>
      <c r="Q235" s="21" t="str">
        <f>IF(FLOTA!C235="","",FLOTA!C235)</f>
        <v/>
      </c>
      <c r="R235" s="21" t="str">
        <f>IF(FLOTA!D235="","",FLOTA!D235)</f>
        <v/>
      </c>
      <c r="S235" s="21" t="str">
        <f>IF(FLOTA!E235="","",FLOTA!E235)</f>
        <v/>
      </c>
      <c r="T235" s="21" t="str">
        <f>IF(FLOTA!F235="","",FLOTA!F235)</f>
        <v/>
      </c>
      <c r="U235" s="21" t="str">
        <f>IF(FLOTA!G235="","",FLOTA!G235)</f>
        <v/>
      </c>
      <c r="V235" s="21" t="str">
        <f>IF(FLOTA!H235="","",FLOTA!H235)</f>
        <v/>
      </c>
      <c r="W235" s="21" t="str">
        <f>IF(FLOTA!L235="","",FLOTA!L235)</f>
        <v/>
      </c>
      <c r="X235" s="25" t="str">
        <f t="shared" si="36"/>
        <v/>
      </c>
      <c r="Y235" s="24" t="str">
        <f t="shared" si="37"/>
        <v/>
      </c>
      <c r="Z235" s="25" t="str">
        <f t="shared" si="38"/>
        <v/>
      </c>
    </row>
    <row r="236" spans="9:26">
      <c r="I236" s="24">
        <f t="shared" si="30"/>
        <v>0</v>
      </c>
      <c r="J236" s="24" t="str">
        <f t="shared" si="31"/>
        <v>NO</v>
      </c>
      <c r="K236" s="24" t="str">
        <f t="shared" si="32"/>
        <v>NO</v>
      </c>
      <c r="L236" s="24" t="str">
        <f t="shared" si="33"/>
        <v>NO</v>
      </c>
      <c r="M236" s="24" t="str">
        <f t="shared" si="34"/>
        <v>NO</v>
      </c>
      <c r="N236" s="18" t="str">
        <f t="shared" si="35"/>
        <v/>
      </c>
      <c r="O236" s="21" t="str">
        <f>IF(FLOTA!A236="","",FLOTA!A236)</f>
        <v/>
      </c>
      <c r="P236" s="21" t="str">
        <f>IF(FLOTA!B236="","",FLOTA!B236)</f>
        <v/>
      </c>
      <c r="Q236" s="21" t="str">
        <f>IF(FLOTA!C236="","",FLOTA!C236)</f>
        <v/>
      </c>
      <c r="R236" s="21" t="str">
        <f>IF(FLOTA!D236="","",FLOTA!D236)</f>
        <v/>
      </c>
      <c r="S236" s="21" t="str">
        <f>IF(FLOTA!E236="","",FLOTA!E236)</f>
        <v/>
      </c>
      <c r="T236" s="21" t="str">
        <f>IF(FLOTA!F236="","",FLOTA!F236)</f>
        <v/>
      </c>
      <c r="U236" s="21" t="str">
        <f>IF(FLOTA!G236="","",FLOTA!G236)</f>
        <v/>
      </c>
      <c r="V236" s="21" t="str">
        <f>IF(FLOTA!H236="","",FLOTA!H236)</f>
        <v/>
      </c>
      <c r="W236" s="21" t="str">
        <f>IF(FLOTA!L236="","",FLOTA!L236)</f>
        <v/>
      </c>
      <c r="X236" s="25" t="str">
        <f t="shared" si="36"/>
        <v/>
      </c>
      <c r="Y236" s="24" t="str">
        <f t="shared" si="37"/>
        <v/>
      </c>
      <c r="Z236" s="25" t="str">
        <f t="shared" si="38"/>
        <v/>
      </c>
    </row>
    <row r="237" spans="9:26">
      <c r="I237" s="24">
        <f t="shared" si="30"/>
        <v>0</v>
      </c>
      <c r="J237" s="24" t="str">
        <f t="shared" si="31"/>
        <v>NO</v>
      </c>
      <c r="K237" s="24" t="str">
        <f t="shared" si="32"/>
        <v>NO</v>
      </c>
      <c r="L237" s="24" t="str">
        <f t="shared" si="33"/>
        <v>NO</v>
      </c>
      <c r="M237" s="24" t="str">
        <f t="shared" si="34"/>
        <v>NO</v>
      </c>
      <c r="N237" s="18" t="str">
        <f t="shared" si="35"/>
        <v/>
      </c>
      <c r="O237" s="21" t="str">
        <f>IF(FLOTA!A237="","",FLOTA!A237)</f>
        <v/>
      </c>
      <c r="P237" s="21" t="str">
        <f>IF(FLOTA!B237="","",FLOTA!B237)</f>
        <v/>
      </c>
      <c r="Q237" s="21" t="str">
        <f>IF(FLOTA!C237="","",FLOTA!C237)</f>
        <v/>
      </c>
      <c r="R237" s="21" t="str">
        <f>IF(FLOTA!D237="","",FLOTA!D237)</f>
        <v/>
      </c>
      <c r="S237" s="21" t="str">
        <f>IF(FLOTA!E237="","",FLOTA!E237)</f>
        <v/>
      </c>
      <c r="T237" s="21" t="str">
        <f>IF(FLOTA!F237="","",FLOTA!F237)</f>
        <v/>
      </c>
      <c r="U237" s="21" t="str">
        <f>IF(FLOTA!G237="","",FLOTA!G237)</f>
        <v/>
      </c>
      <c r="V237" s="21" t="str">
        <f>IF(FLOTA!H237="","",FLOTA!H237)</f>
        <v/>
      </c>
      <c r="W237" s="21" t="str">
        <f>IF(FLOTA!L237="","",FLOTA!L237)</f>
        <v/>
      </c>
      <c r="X237" s="25" t="str">
        <f t="shared" si="36"/>
        <v/>
      </c>
      <c r="Y237" s="24" t="str">
        <f t="shared" si="37"/>
        <v/>
      </c>
      <c r="Z237" s="25" t="str">
        <f t="shared" si="38"/>
        <v/>
      </c>
    </row>
    <row r="238" spans="9:26">
      <c r="I238" s="24">
        <f t="shared" si="30"/>
        <v>0</v>
      </c>
      <c r="J238" s="24" t="str">
        <f t="shared" si="31"/>
        <v>NO</v>
      </c>
      <c r="K238" s="24" t="str">
        <f t="shared" si="32"/>
        <v>NO</v>
      </c>
      <c r="L238" s="24" t="str">
        <f t="shared" si="33"/>
        <v>NO</v>
      </c>
      <c r="M238" s="24" t="str">
        <f t="shared" si="34"/>
        <v>NO</v>
      </c>
      <c r="N238" s="18" t="str">
        <f t="shared" si="35"/>
        <v/>
      </c>
      <c r="O238" s="21" t="str">
        <f>IF(FLOTA!A238="","",FLOTA!A238)</f>
        <v/>
      </c>
      <c r="P238" s="21" t="str">
        <f>IF(FLOTA!B238="","",FLOTA!B238)</f>
        <v/>
      </c>
      <c r="Q238" s="21" t="str">
        <f>IF(FLOTA!C238="","",FLOTA!C238)</f>
        <v/>
      </c>
      <c r="R238" s="21" t="str">
        <f>IF(FLOTA!D238="","",FLOTA!D238)</f>
        <v/>
      </c>
      <c r="S238" s="21" t="str">
        <f>IF(FLOTA!E238="","",FLOTA!E238)</f>
        <v/>
      </c>
      <c r="T238" s="21" t="str">
        <f>IF(FLOTA!F238="","",FLOTA!F238)</f>
        <v/>
      </c>
      <c r="U238" s="21" t="str">
        <f>IF(FLOTA!G238="","",FLOTA!G238)</f>
        <v/>
      </c>
      <c r="V238" s="21" t="str">
        <f>IF(FLOTA!H238="","",FLOTA!H238)</f>
        <v/>
      </c>
      <c r="W238" s="21" t="str">
        <f>IF(FLOTA!L238="","",FLOTA!L238)</f>
        <v/>
      </c>
      <c r="X238" s="25" t="str">
        <f t="shared" si="36"/>
        <v/>
      </c>
      <c r="Y238" s="24" t="str">
        <f t="shared" si="37"/>
        <v/>
      </c>
      <c r="Z238" s="25" t="str">
        <f t="shared" si="38"/>
        <v/>
      </c>
    </row>
    <row r="239" spans="9:26">
      <c r="I239" s="24">
        <f t="shared" si="30"/>
        <v>0</v>
      </c>
      <c r="J239" s="24" t="str">
        <f t="shared" si="31"/>
        <v>NO</v>
      </c>
      <c r="K239" s="24" t="str">
        <f t="shared" si="32"/>
        <v>NO</v>
      </c>
      <c r="L239" s="24" t="str">
        <f t="shared" si="33"/>
        <v>NO</v>
      </c>
      <c r="M239" s="24" t="str">
        <f t="shared" si="34"/>
        <v>NO</v>
      </c>
      <c r="N239" s="18" t="str">
        <f t="shared" si="35"/>
        <v/>
      </c>
      <c r="O239" s="21" t="str">
        <f>IF(FLOTA!A239="","",FLOTA!A239)</f>
        <v/>
      </c>
      <c r="P239" s="21" t="str">
        <f>IF(FLOTA!B239="","",FLOTA!B239)</f>
        <v/>
      </c>
      <c r="Q239" s="21" t="str">
        <f>IF(FLOTA!C239="","",FLOTA!C239)</f>
        <v/>
      </c>
      <c r="R239" s="21" t="str">
        <f>IF(FLOTA!D239="","",FLOTA!D239)</f>
        <v/>
      </c>
      <c r="S239" s="21" t="str">
        <f>IF(FLOTA!E239="","",FLOTA!E239)</f>
        <v/>
      </c>
      <c r="T239" s="21" t="str">
        <f>IF(FLOTA!F239="","",FLOTA!F239)</f>
        <v/>
      </c>
      <c r="U239" s="21" t="str">
        <f>IF(FLOTA!G239="","",FLOTA!G239)</f>
        <v/>
      </c>
      <c r="V239" s="21" t="str">
        <f>IF(FLOTA!H239="","",FLOTA!H239)</f>
        <v/>
      </c>
      <c r="W239" s="21" t="str">
        <f>IF(FLOTA!L239="","",FLOTA!L239)</f>
        <v/>
      </c>
      <c r="X239" s="25" t="str">
        <f t="shared" si="36"/>
        <v/>
      </c>
      <c r="Y239" s="24" t="str">
        <f t="shared" si="37"/>
        <v/>
      </c>
      <c r="Z239" s="25" t="str">
        <f t="shared" si="38"/>
        <v/>
      </c>
    </row>
    <row r="240" spans="9:26">
      <c r="I240" s="24">
        <f t="shared" si="30"/>
        <v>0</v>
      </c>
      <c r="J240" s="24" t="str">
        <f t="shared" si="31"/>
        <v>NO</v>
      </c>
      <c r="K240" s="24" t="str">
        <f t="shared" si="32"/>
        <v>NO</v>
      </c>
      <c r="L240" s="24" t="str">
        <f t="shared" si="33"/>
        <v>NO</v>
      </c>
      <c r="M240" s="24" t="str">
        <f t="shared" si="34"/>
        <v>NO</v>
      </c>
      <c r="N240" s="18" t="str">
        <f t="shared" si="35"/>
        <v/>
      </c>
      <c r="O240" s="21" t="str">
        <f>IF(FLOTA!A240="","",FLOTA!A240)</f>
        <v/>
      </c>
      <c r="P240" s="21" t="str">
        <f>IF(FLOTA!B240="","",FLOTA!B240)</f>
        <v/>
      </c>
      <c r="Q240" s="21" t="str">
        <f>IF(FLOTA!C240="","",FLOTA!C240)</f>
        <v/>
      </c>
      <c r="R240" s="21" t="str">
        <f>IF(FLOTA!D240="","",FLOTA!D240)</f>
        <v/>
      </c>
      <c r="S240" s="21" t="str">
        <f>IF(FLOTA!E240="","",FLOTA!E240)</f>
        <v/>
      </c>
      <c r="T240" s="21" t="str">
        <f>IF(FLOTA!F240="","",FLOTA!F240)</f>
        <v/>
      </c>
      <c r="U240" s="21" t="str">
        <f>IF(FLOTA!G240="","",FLOTA!G240)</f>
        <v/>
      </c>
      <c r="V240" s="21" t="str">
        <f>IF(FLOTA!H240="","",FLOTA!H240)</f>
        <v/>
      </c>
      <c r="W240" s="21" t="str">
        <f>IF(FLOTA!L240="","",FLOTA!L240)</f>
        <v/>
      </c>
      <c r="X240" s="25" t="str">
        <f t="shared" si="36"/>
        <v/>
      </c>
      <c r="Y240" s="24" t="str">
        <f t="shared" si="37"/>
        <v/>
      </c>
      <c r="Z240" s="25" t="str">
        <f t="shared" si="38"/>
        <v/>
      </c>
    </row>
    <row r="241" spans="9:26">
      <c r="I241" s="24">
        <f t="shared" si="30"/>
        <v>0</v>
      </c>
      <c r="J241" s="24" t="str">
        <f t="shared" si="31"/>
        <v>NO</v>
      </c>
      <c r="K241" s="24" t="str">
        <f t="shared" si="32"/>
        <v>NO</v>
      </c>
      <c r="L241" s="24" t="str">
        <f t="shared" si="33"/>
        <v>NO</v>
      </c>
      <c r="M241" s="24" t="str">
        <f t="shared" si="34"/>
        <v>NO</v>
      </c>
      <c r="N241" s="18" t="str">
        <f t="shared" si="35"/>
        <v/>
      </c>
      <c r="O241" s="21" t="str">
        <f>IF(FLOTA!A241="","",FLOTA!A241)</f>
        <v/>
      </c>
      <c r="P241" s="21" t="str">
        <f>IF(FLOTA!B241="","",FLOTA!B241)</f>
        <v/>
      </c>
      <c r="Q241" s="21" t="str">
        <f>IF(FLOTA!C241="","",FLOTA!C241)</f>
        <v/>
      </c>
      <c r="R241" s="21" t="str">
        <f>IF(FLOTA!D241="","",FLOTA!D241)</f>
        <v/>
      </c>
      <c r="S241" s="21" t="str">
        <f>IF(FLOTA!E241="","",FLOTA!E241)</f>
        <v/>
      </c>
      <c r="T241" s="21" t="str">
        <f>IF(FLOTA!F241="","",FLOTA!F241)</f>
        <v/>
      </c>
      <c r="U241" s="21" t="str">
        <f>IF(FLOTA!G241="","",FLOTA!G241)</f>
        <v/>
      </c>
      <c r="V241" s="21" t="str">
        <f>IF(FLOTA!H241="","",FLOTA!H241)</f>
        <v/>
      </c>
      <c r="W241" s="21" t="str">
        <f>IF(FLOTA!L241="","",FLOTA!L241)</f>
        <v/>
      </c>
      <c r="X241" s="25" t="str">
        <f t="shared" si="36"/>
        <v/>
      </c>
      <c r="Y241" s="24" t="str">
        <f t="shared" si="37"/>
        <v/>
      </c>
      <c r="Z241" s="25" t="str">
        <f t="shared" si="38"/>
        <v/>
      </c>
    </row>
    <row r="242" spans="9:26">
      <c r="I242" s="24">
        <f t="shared" si="30"/>
        <v>0</v>
      </c>
      <c r="J242" s="24" t="str">
        <f t="shared" si="31"/>
        <v>NO</v>
      </c>
      <c r="K242" s="24" t="str">
        <f t="shared" si="32"/>
        <v>NO</v>
      </c>
      <c r="L242" s="24" t="str">
        <f t="shared" si="33"/>
        <v>NO</v>
      </c>
      <c r="M242" s="24" t="str">
        <f t="shared" si="34"/>
        <v>NO</v>
      </c>
      <c r="N242" s="18" t="str">
        <f t="shared" si="35"/>
        <v/>
      </c>
      <c r="O242" s="21" t="str">
        <f>IF(FLOTA!A242="","",FLOTA!A242)</f>
        <v/>
      </c>
      <c r="P242" s="21" t="str">
        <f>IF(FLOTA!B242="","",FLOTA!B242)</f>
        <v/>
      </c>
      <c r="Q242" s="21" t="str">
        <f>IF(FLOTA!C242="","",FLOTA!C242)</f>
        <v/>
      </c>
      <c r="R242" s="21" t="str">
        <f>IF(FLOTA!D242="","",FLOTA!D242)</f>
        <v/>
      </c>
      <c r="S242" s="21" t="str">
        <f>IF(FLOTA!E242="","",FLOTA!E242)</f>
        <v/>
      </c>
      <c r="T242" s="21" t="str">
        <f>IF(FLOTA!F242="","",FLOTA!F242)</f>
        <v/>
      </c>
      <c r="U242" s="21" t="str">
        <f>IF(FLOTA!G242="","",FLOTA!G242)</f>
        <v/>
      </c>
      <c r="V242" s="21" t="str">
        <f>IF(FLOTA!H242="","",FLOTA!H242)</f>
        <v/>
      </c>
      <c r="W242" s="21" t="str">
        <f>IF(FLOTA!L242="","",FLOTA!L242)</f>
        <v/>
      </c>
      <c r="X242" s="25" t="str">
        <f t="shared" si="36"/>
        <v/>
      </c>
      <c r="Y242" s="24" t="str">
        <f t="shared" si="37"/>
        <v/>
      </c>
      <c r="Z242" s="25" t="str">
        <f t="shared" si="38"/>
        <v/>
      </c>
    </row>
    <row r="243" spans="9:26">
      <c r="I243" s="24">
        <f t="shared" si="30"/>
        <v>0</v>
      </c>
      <c r="J243" s="24" t="str">
        <f t="shared" si="31"/>
        <v>NO</v>
      </c>
      <c r="K243" s="24" t="str">
        <f t="shared" si="32"/>
        <v>NO</v>
      </c>
      <c r="L243" s="24" t="str">
        <f t="shared" si="33"/>
        <v>NO</v>
      </c>
      <c r="M243" s="24" t="str">
        <f t="shared" si="34"/>
        <v>NO</v>
      </c>
      <c r="N243" s="18" t="str">
        <f t="shared" si="35"/>
        <v/>
      </c>
      <c r="O243" s="21" t="str">
        <f>IF(FLOTA!A243="","",FLOTA!A243)</f>
        <v/>
      </c>
      <c r="P243" s="21" t="str">
        <f>IF(FLOTA!B243="","",FLOTA!B243)</f>
        <v/>
      </c>
      <c r="Q243" s="21" t="str">
        <f>IF(FLOTA!C243="","",FLOTA!C243)</f>
        <v/>
      </c>
      <c r="R243" s="21" t="str">
        <f>IF(FLOTA!D243="","",FLOTA!D243)</f>
        <v/>
      </c>
      <c r="S243" s="21" t="str">
        <f>IF(FLOTA!E243="","",FLOTA!E243)</f>
        <v/>
      </c>
      <c r="T243" s="21" t="str">
        <f>IF(FLOTA!F243="","",FLOTA!F243)</f>
        <v/>
      </c>
      <c r="U243" s="21" t="str">
        <f>IF(FLOTA!G243="","",FLOTA!G243)</f>
        <v/>
      </c>
      <c r="V243" s="21" t="str">
        <f>IF(FLOTA!H243="","",FLOTA!H243)</f>
        <v/>
      </c>
      <c r="W243" s="21" t="str">
        <f>IF(FLOTA!L243="","",FLOTA!L243)</f>
        <v/>
      </c>
      <c r="X243" s="25" t="str">
        <f t="shared" si="36"/>
        <v/>
      </c>
      <c r="Y243" s="24" t="str">
        <f t="shared" si="37"/>
        <v/>
      </c>
      <c r="Z243" s="25" t="str">
        <f t="shared" si="38"/>
        <v/>
      </c>
    </row>
    <row r="244" spans="9:26">
      <c r="I244" s="24">
        <f t="shared" si="30"/>
        <v>0</v>
      </c>
      <c r="J244" s="24" t="str">
        <f t="shared" si="31"/>
        <v>NO</v>
      </c>
      <c r="K244" s="24" t="str">
        <f t="shared" si="32"/>
        <v>NO</v>
      </c>
      <c r="L244" s="24" t="str">
        <f t="shared" si="33"/>
        <v>NO</v>
      </c>
      <c r="M244" s="24" t="str">
        <f t="shared" si="34"/>
        <v>NO</v>
      </c>
      <c r="N244" s="18" t="str">
        <f t="shared" si="35"/>
        <v/>
      </c>
      <c r="O244" s="21" t="str">
        <f>IF(FLOTA!A244="","",FLOTA!A244)</f>
        <v/>
      </c>
      <c r="P244" s="21" t="str">
        <f>IF(FLOTA!B244="","",FLOTA!B244)</f>
        <v/>
      </c>
      <c r="Q244" s="21" t="str">
        <f>IF(FLOTA!C244="","",FLOTA!C244)</f>
        <v/>
      </c>
      <c r="R244" s="21" t="str">
        <f>IF(FLOTA!D244="","",FLOTA!D244)</f>
        <v/>
      </c>
      <c r="S244" s="21" t="str">
        <f>IF(FLOTA!E244="","",FLOTA!E244)</f>
        <v/>
      </c>
      <c r="T244" s="21" t="str">
        <f>IF(FLOTA!F244="","",FLOTA!F244)</f>
        <v/>
      </c>
      <c r="U244" s="21" t="str">
        <f>IF(FLOTA!G244="","",FLOTA!G244)</f>
        <v/>
      </c>
      <c r="V244" s="21" t="str">
        <f>IF(FLOTA!H244="","",FLOTA!H244)</f>
        <v/>
      </c>
      <c r="W244" s="21" t="str">
        <f>IF(FLOTA!L244="","",FLOTA!L244)</f>
        <v/>
      </c>
      <c r="X244" s="25" t="str">
        <f t="shared" si="36"/>
        <v/>
      </c>
      <c r="Y244" s="24" t="str">
        <f t="shared" si="37"/>
        <v/>
      </c>
      <c r="Z244" s="25" t="str">
        <f t="shared" si="38"/>
        <v/>
      </c>
    </row>
    <row r="245" spans="9:26">
      <c r="I245" s="24">
        <f t="shared" si="30"/>
        <v>0</v>
      </c>
      <c r="J245" s="24" t="str">
        <f t="shared" si="31"/>
        <v>NO</v>
      </c>
      <c r="K245" s="24" t="str">
        <f t="shared" si="32"/>
        <v>NO</v>
      </c>
      <c r="L245" s="24" t="str">
        <f t="shared" si="33"/>
        <v>NO</v>
      </c>
      <c r="M245" s="24" t="str">
        <f t="shared" si="34"/>
        <v>NO</v>
      </c>
      <c r="N245" s="18" t="str">
        <f t="shared" si="35"/>
        <v/>
      </c>
      <c r="O245" s="21" t="str">
        <f>IF(FLOTA!A245="","",FLOTA!A245)</f>
        <v/>
      </c>
      <c r="P245" s="21" t="str">
        <f>IF(FLOTA!B245="","",FLOTA!B245)</f>
        <v/>
      </c>
      <c r="Q245" s="21" t="str">
        <f>IF(FLOTA!C245="","",FLOTA!C245)</f>
        <v/>
      </c>
      <c r="R245" s="21" t="str">
        <f>IF(FLOTA!D245="","",FLOTA!D245)</f>
        <v/>
      </c>
      <c r="S245" s="21" t="str">
        <f>IF(FLOTA!E245="","",FLOTA!E245)</f>
        <v/>
      </c>
      <c r="T245" s="21" t="str">
        <f>IF(FLOTA!F245="","",FLOTA!F245)</f>
        <v/>
      </c>
      <c r="U245" s="21" t="str">
        <f>IF(FLOTA!G245="","",FLOTA!G245)</f>
        <v/>
      </c>
      <c r="V245" s="21" t="str">
        <f>IF(FLOTA!H245="","",FLOTA!H245)</f>
        <v/>
      </c>
      <c r="W245" s="21" t="str">
        <f>IF(FLOTA!L245="","",FLOTA!L245)</f>
        <v/>
      </c>
      <c r="X245" s="25" t="str">
        <f t="shared" si="36"/>
        <v/>
      </c>
      <c r="Y245" s="24" t="str">
        <f t="shared" si="37"/>
        <v/>
      </c>
      <c r="Z245" s="25" t="str">
        <f t="shared" si="38"/>
        <v/>
      </c>
    </row>
    <row r="246" spans="9:26">
      <c r="I246" s="24">
        <f t="shared" si="30"/>
        <v>0</v>
      </c>
      <c r="J246" s="24" t="str">
        <f t="shared" si="31"/>
        <v>NO</v>
      </c>
      <c r="K246" s="24" t="str">
        <f t="shared" si="32"/>
        <v>NO</v>
      </c>
      <c r="L246" s="24" t="str">
        <f t="shared" si="33"/>
        <v>NO</v>
      </c>
      <c r="M246" s="24" t="str">
        <f t="shared" si="34"/>
        <v>NO</v>
      </c>
      <c r="N246" s="18" t="str">
        <f t="shared" si="35"/>
        <v/>
      </c>
      <c r="O246" s="21" t="str">
        <f>IF(FLOTA!A246="","",FLOTA!A246)</f>
        <v/>
      </c>
      <c r="P246" s="21" t="str">
        <f>IF(FLOTA!B246="","",FLOTA!B246)</f>
        <v/>
      </c>
      <c r="Q246" s="21" t="str">
        <f>IF(FLOTA!C246="","",FLOTA!C246)</f>
        <v/>
      </c>
      <c r="R246" s="21" t="str">
        <f>IF(FLOTA!D246="","",FLOTA!D246)</f>
        <v/>
      </c>
      <c r="S246" s="21" t="str">
        <f>IF(FLOTA!E246="","",FLOTA!E246)</f>
        <v/>
      </c>
      <c r="T246" s="21" t="str">
        <f>IF(FLOTA!F246="","",FLOTA!F246)</f>
        <v/>
      </c>
      <c r="U246" s="21" t="str">
        <f>IF(FLOTA!G246="","",FLOTA!G246)</f>
        <v/>
      </c>
      <c r="V246" s="21" t="str">
        <f>IF(FLOTA!H246="","",FLOTA!H246)</f>
        <v/>
      </c>
      <c r="W246" s="21" t="str">
        <f>IF(FLOTA!L246="","",FLOTA!L246)</f>
        <v/>
      </c>
      <c r="X246" s="25" t="str">
        <f t="shared" si="36"/>
        <v/>
      </c>
      <c r="Y246" s="24" t="str">
        <f t="shared" si="37"/>
        <v/>
      </c>
      <c r="Z246" s="25" t="str">
        <f t="shared" si="38"/>
        <v/>
      </c>
    </row>
    <row r="247" spans="9:26">
      <c r="I247" s="24">
        <f t="shared" si="30"/>
        <v>0</v>
      </c>
      <c r="J247" s="24" t="str">
        <f t="shared" si="31"/>
        <v>NO</v>
      </c>
      <c r="K247" s="24" t="str">
        <f t="shared" si="32"/>
        <v>NO</v>
      </c>
      <c r="L247" s="24" t="str">
        <f t="shared" si="33"/>
        <v>NO</v>
      </c>
      <c r="M247" s="24" t="str">
        <f t="shared" si="34"/>
        <v>NO</v>
      </c>
      <c r="N247" s="18" t="str">
        <f t="shared" si="35"/>
        <v/>
      </c>
      <c r="O247" s="21" t="str">
        <f>IF(FLOTA!A247="","",FLOTA!A247)</f>
        <v/>
      </c>
      <c r="P247" s="21" t="str">
        <f>IF(FLOTA!B247="","",FLOTA!B247)</f>
        <v/>
      </c>
      <c r="Q247" s="21" t="str">
        <f>IF(FLOTA!C247="","",FLOTA!C247)</f>
        <v/>
      </c>
      <c r="R247" s="21" t="str">
        <f>IF(FLOTA!D247="","",FLOTA!D247)</f>
        <v/>
      </c>
      <c r="S247" s="21" t="str">
        <f>IF(FLOTA!E247="","",FLOTA!E247)</f>
        <v/>
      </c>
      <c r="T247" s="21" t="str">
        <f>IF(FLOTA!F247="","",FLOTA!F247)</f>
        <v/>
      </c>
      <c r="U247" s="21" t="str">
        <f>IF(FLOTA!G247="","",FLOTA!G247)</f>
        <v/>
      </c>
      <c r="V247" s="21" t="str">
        <f>IF(FLOTA!H247="","",FLOTA!H247)</f>
        <v/>
      </c>
      <c r="W247" s="21" t="str">
        <f>IF(FLOTA!L247="","",FLOTA!L247)</f>
        <v/>
      </c>
      <c r="X247" s="25" t="str">
        <f t="shared" si="36"/>
        <v/>
      </c>
      <c r="Y247" s="24" t="str">
        <f t="shared" si="37"/>
        <v/>
      </c>
      <c r="Z247" s="25" t="str">
        <f t="shared" si="38"/>
        <v/>
      </c>
    </row>
    <row r="248" spans="9:26">
      <c r="I248" s="24">
        <f t="shared" si="30"/>
        <v>0</v>
      </c>
      <c r="J248" s="24" t="str">
        <f t="shared" si="31"/>
        <v>NO</v>
      </c>
      <c r="K248" s="24" t="str">
        <f t="shared" si="32"/>
        <v>NO</v>
      </c>
      <c r="L248" s="24" t="str">
        <f t="shared" si="33"/>
        <v>NO</v>
      </c>
      <c r="M248" s="24" t="str">
        <f t="shared" si="34"/>
        <v>NO</v>
      </c>
      <c r="N248" s="18" t="str">
        <f t="shared" si="35"/>
        <v/>
      </c>
      <c r="O248" s="21" t="str">
        <f>IF(FLOTA!A248="","",FLOTA!A248)</f>
        <v/>
      </c>
      <c r="P248" s="21" t="str">
        <f>IF(FLOTA!B248="","",FLOTA!B248)</f>
        <v/>
      </c>
      <c r="Q248" s="21" t="str">
        <f>IF(FLOTA!C248="","",FLOTA!C248)</f>
        <v/>
      </c>
      <c r="R248" s="21" t="str">
        <f>IF(FLOTA!D248="","",FLOTA!D248)</f>
        <v/>
      </c>
      <c r="S248" s="21" t="str">
        <f>IF(FLOTA!E248="","",FLOTA!E248)</f>
        <v/>
      </c>
      <c r="T248" s="21" t="str">
        <f>IF(FLOTA!F248="","",FLOTA!F248)</f>
        <v/>
      </c>
      <c r="U248" s="21" t="str">
        <f>IF(FLOTA!G248="","",FLOTA!G248)</f>
        <v/>
      </c>
      <c r="V248" s="21" t="str">
        <f>IF(FLOTA!H248="","",FLOTA!H248)</f>
        <v/>
      </c>
      <c r="W248" s="21" t="str">
        <f>IF(FLOTA!L248="","",FLOTA!L248)</f>
        <v/>
      </c>
      <c r="X248" s="25" t="str">
        <f t="shared" si="36"/>
        <v/>
      </c>
      <c r="Y248" s="24" t="str">
        <f t="shared" si="37"/>
        <v/>
      </c>
      <c r="Z248" s="25" t="str">
        <f t="shared" si="38"/>
        <v/>
      </c>
    </row>
    <row r="249" spans="9:26">
      <c r="I249" s="24">
        <f t="shared" si="30"/>
        <v>0</v>
      </c>
      <c r="J249" s="24" t="str">
        <f t="shared" si="31"/>
        <v>NO</v>
      </c>
      <c r="K249" s="24" t="str">
        <f t="shared" si="32"/>
        <v>NO</v>
      </c>
      <c r="L249" s="24" t="str">
        <f t="shared" si="33"/>
        <v>NO</v>
      </c>
      <c r="M249" s="24" t="str">
        <f t="shared" si="34"/>
        <v>NO</v>
      </c>
      <c r="N249" s="18" t="str">
        <f t="shared" si="35"/>
        <v/>
      </c>
      <c r="O249" s="21" t="str">
        <f>IF(FLOTA!A249="","",FLOTA!A249)</f>
        <v/>
      </c>
      <c r="P249" s="21" t="str">
        <f>IF(FLOTA!B249="","",FLOTA!B249)</f>
        <v/>
      </c>
      <c r="Q249" s="21" t="str">
        <f>IF(FLOTA!C249="","",FLOTA!C249)</f>
        <v/>
      </c>
      <c r="R249" s="21" t="str">
        <f>IF(FLOTA!D249="","",FLOTA!D249)</f>
        <v/>
      </c>
      <c r="S249" s="21" t="str">
        <f>IF(FLOTA!E249="","",FLOTA!E249)</f>
        <v/>
      </c>
      <c r="T249" s="21" t="str">
        <f>IF(FLOTA!F249="","",FLOTA!F249)</f>
        <v/>
      </c>
      <c r="U249" s="21" t="str">
        <f>IF(FLOTA!G249="","",FLOTA!G249)</f>
        <v/>
      </c>
      <c r="V249" s="21" t="str">
        <f>IF(FLOTA!H249="","",FLOTA!H249)</f>
        <v/>
      </c>
      <c r="W249" s="21" t="str">
        <f>IF(FLOTA!L249="","",FLOTA!L249)</f>
        <v/>
      </c>
      <c r="X249" s="25" t="str">
        <f t="shared" si="36"/>
        <v/>
      </c>
      <c r="Y249" s="24" t="str">
        <f t="shared" si="37"/>
        <v/>
      </c>
      <c r="Z249" s="25" t="str">
        <f t="shared" si="38"/>
        <v/>
      </c>
    </row>
    <row r="250" spans="9:26">
      <c r="I250" s="24">
        <f t="shared" si="30"/>
        <v>0</v>
      </c>
      <c r="J250" s="24" t="str">
        <f t="shared" si="31"/>
        <v>NO</v>
      </c>
      <c r="K250" s="24" t="str">
        <f t="shared" si="32"/>
        <v>NO</v>
      </c>
      <c r="L250" s="24" t="str">
        <f t="shared" si="33"/>
        <v>NO</v>
      </c>
      <c r="M250" s="24" t="str">
        <f t="shared" si="34"/>
        <v>NO</v>
      </c>
      <c r="N250" s="18" t="str">
        <f t="shared" si="35"/>
        <v/>
      </c>
      <c r="O250" s="21" t="str">
        <f>IF(FLOTA!A250="","",FLOTA!A250)</f>
        <v/>
      </c>
      <c r="P250" s="21" t="str">
        <f>IF(FLOTA!B250="","",FLOTA!B250)</f>
        <v/>
      </c>
      <c r="Q250" s="21" t="str">
        <f>IF(FLOTA!C250="","",FLOTA!C250)</f>
        <v/>
      </c>
      <c r="R250" s="21" t="str">
        <f>IF(FLOTA!D250="","",FLOTA!D250)</f>
        <v/>
      </c>
      <c r="S250" s="21" t="str">
        <f>IF(FLOTA!E250="","",FLOTA!E250)</f>
        <v/>
      </c>
      <c r="T250" s="21" t="str">
        <f>IF(FLOTA!F250="","",FLOTA!F250)</f>
        <v/>
      </c>
      <c r="U250" s="21" t="str">
        <f>IF(FLOTA!G250="","",FLOTA!G250)</f>
        <v/>
      </c>
      <c r="V250" s="21" t="str">
        <f>IF(FLOTA!H250="","",FLOTA!H250)</f>
        <v/>
      </c>
      <c r="W250" s="21" t="str">
        <f>IF(FLOTA!L250="","",FLOTA!L250)</f>
        <v/>
      </c>
      <c r="X250" s="25" t="str">
        <f t="shared" si="36"/>
        <v/>
      </c>
      <c r="Y250" s="24" t="str">
        <f t="shared" si="37"/>
        <v/>
      </c>
      <c r="Z250" s="25" t="str">
        <f t="shared" si="38"/>
        <v/>
      </c>
    </row>
    <row r="251" spans="9:26">
      <c r="I251" s="24">
        <f t="shared" si="30"/>
        <v>0</v>
      </c>
      <c r="J251" s="24" t="str">
        <f t="shared" si="31"/>
        <v>NO</v>
      </c>
      <c r="K251" s="24" t="str">
        <f t="shared" si="32"/>
        <v>NO</v>
      </c>
      <c r="L251" s="24" t="str">
        <f t="shared" si="33"/>
        <v>NO</v>
      </c>
      <c r="M251" s="24" t="str">
        <f t="shared" si="34"/>
        <v>NO</v>
      </c>
      <c r="N251" s="18" t="str">
        <f t="shared" si="35"/>
        <v/>
      </c>
      <c r="O251" s="21" t="str">
        <f>IF(FLOTA!A251="","",FLOTA!A251)</f>
        <v/>
      </c>
      <c r="P251" s="21" t="str">
        <f>IF(FLOTA!B251="","",FLOTA!B251)</f>
        <v/>
      </c>
      <c r="Q251" s="21" t="str">
        <f>IF(FLOTA!C251="","",FLOTA!C251)</f>
        <v/>
      </c>
      <c r="R251" s="21" t="str">
        <f>IF(FLOTA!D251="","",FLOTA!D251)</f>
        <v/>
      </c>
      <c r="S251" s="21" t="str">
        <f>IF(FLOTA!E251="","",FLOTA!E251)</f>
        <v/>
      </c>
      <c r="T251" s="21" t="str">
        <f>IF(FLOTA!F251="","",FLOTA!F251)</f>
        <v/>
      </c>
      <c r="U251" s="21" t="str">
        <f>IF(FLOTA!G251="","",FLOTA!G251)</f>
        <v/>
      </c>
      <c r="V251" s="21" t="str">
        <f>IF(FLOTA!H251="","",FLOTA!H251)</f>
        <v/>
      </c>
      <c r="W251" s="21" t="str">
        <f>IF(FLOTA!L251="","",FLOTA!L251)</f>
        <v/>
      </c>
      <c r="X251" s="25" t="str">
        <f t="shared" si="36"/>
        <v/>
      </c>
      <c r="Y251" s="24" t="str">
        <f t="shared" si="37"/>
        <v/>
      </c>
      <c r="Z251" s="25" t="str">
        <f t="shared" si="38"/>
        <v/>
      </c>
    </row>
    <row r="252" spans="9:26">
      <c r="I252" s="24">
        <f t="shared" si="30"/>
        <v>0</v>
      </c>
      <c r="J252" s="24" t="str">
        <f t="shared" si="31"/>
        <v>NO</v>
      </c>
      <c r="K252" s="24" t="str">
        <f t="shared" si="32"/>
        <v>NO</v>
      </c>
      <c r="L252" s="24" t="str">
        <f t="shared" si="33"/>
        <v>NO</v>
      </c>
      <c r="M252" s="24" t="str">
        <f t="shared" si="34"/>
        <v>NO</v>
      </c>
      <c r="N252" s="18" t="str">
        <f t="shared" si="35"/>
        <v/>
      </c>
      <c r="O252" s="21" t="str">
        <f>IF(FLOTA!A252="","",FLOTA!A252)</f>
        <v/>
      </c>
      <c r="P252" s="21" t="str">
        <f>IF(FLOTA!B252="","",FLOTA!B252)</f>
        <v/>
      </c>
      <c r="Q252" s="21" t="str">
        <f>IF(FLOTA!C252="","",FLOTA!C252)</f>
        <v/>
      </c>
      <c r="R252" s="21" t="str">
        <f>IF(FLOTA!D252="","",FLOTA!D252)</f>
        <v/>
      </c>
      <c r="S252" s="21" t="str">
        <f>IF(FLOTA!E252="","",FLOTA!E252)</f>
        <v/>
      </c>
      <c r="T252" s="21" t="str">
        <f>IF(FLOTA!F252="","",FLOTA!F252)</f>
        <v/>
      </c>
      <c r="U252" s="21" t="str">
        <f>IF(FLOTA!G252="","",FLOTA!G252)</f>
        <v/>
      </c>
      <c r="V252" s="21" t="str">
        <f>IF(FLOTA!H252="","",FLOTA!H252)</f>
        <v/>
      </c>
      <c r="W252" s="21" t="str">
        <f>IF(FLOTA!L252="","",FLOTA!L252)</f>
        <v/>
      </c>
      <c r="X252" s="25" t="str">
        <f t="shared" si="36"/>
        <v/>
      </c>
      <c r="Y252" s="24" t="str">
        <f t="shared" si="37"/>
        <v/>
      </c>
      <c r="Z252" s="25" t="str">
        <f t="shared" si="38"/>
        <v/>
      </c>
    </row>
    <row r="253" spans="9:26">
      <c r="I253" s="24">
        <f t="shared" si="30"/>
        <v>0</v>
      </c>
      <c r="J253" s="24" t="str">
        <f t="shared" si="31"/>
        <v>NO</v>
      </c>
      <c r="K253" s="24" t="str">
        <f t="shared" si="32"/>
        <v>NO</v>
      </c>
      <c r="L253" s="24" t="str">
        <f t="shared" si="33"/>
        <v>NO</v>
      </c>
      <c r="M253" s="24" t="str">
        <f t="shared" si="34"/>
        <v>NO</v>
      </c>
      <c r="N253" s="18" t="str">
        <f t="shared" si="35"/>
        <v/>
      </c>
      <c r="O253" s="21" t="str">
        <f>IF(FLOTA!A253="","",FLOTA!A253)</f>
        <v/>
      </c>
      <c r="P253" s="21" t="str">
        <f>IF(FLOTA!B253="","",FLOTA!B253)</f>
        <v/>
      </c>
      <c r="Q253" s="21" t="str">
        <f>IF(FLOTA!C253="","",FLOTA!C253)</f>
        <v/>
      </c>
      <c r="R253" s="21" t="str">
        <f>IF(FLOTA!D253="","",FLOTA!D253)</f>
        <v/>
      </c>
      <c r="S253" s="21" t="str">
        <f>IF(FLOTA!E253="","",FLOTA!E253)</f>
        <v/>
      </c>
      <c r="T253" s="21" t="str">
        <f>IF(FLOTA!F253="","",FLOTA!F253)</f>
        <v/>
      </c>
      <c r="U253" s="21" t="str">
        <f>IF(FLOTA!G253="","",FLOTA!G253)</f>
        <v/>
      </c>
      <c r="V253" s="21" t="str">
        <f>IF(FLOTA!H253="","",FLOTA!H253)</f>
        <v/>
      </c>
      <c r="W253" s="21" t="str">
        <f>IF(FLOTA!L253="","",FLOTA!L253)</f>
        <v/>
      </c>
      <c r="X253" s="25" t="str">
        <f t="shared" si="36"/>
        <v/>
      </c>
      <c r="Y253" s="24" t="str">
        <f t="shared" si="37"/>
        <v/>
      </c>
      <c r="Z253" s="25" t="str">
        <f t="shared" si="38"/>
        <v/>
      </c>
    </row>
    <row r="254" spans="9:26">
      <c r="I254" s="24">
        <f t="shared" si="30"/>
        <v>0</v>
      </c>
      <c r="J254" s="24" t="str">
        <f t="shared" si="31"/>
        <v>NO</v>
      </c>
      <c r="K254" s="24" t="str">
        <f t="shared" si="32"/>
        <v>NO</v>
      </c>
      <c r="L254" s="24" t="str">
        <f t="shared" si="33"/>
        <v>NO</v>
      </c>
      <c r="M254" s="24" t="str">
        <f t="shared" si="34"/>
        <v>NO</v>
      </c>
      <c r="N254" s="18" t="str">
        <f t="shared" si="35"/>
        <v/>
      </c>
      <c r="O254" s="21" t="str">
        <f>IF(FLOTA!A254="","",FLOTA!A254)</f>
        <v/>
      </c>
      <c r="P254" s="21" t="str">
        <f>IF(FLOTA!B254="","",FLOTA!B254)</f>
        <v/>
      </c>
      <c r="Q254" s="21" t="str">
        <f>IF(FLOTA!C254="","",FLOTA!C254)</f>
        <v/>
      </c>
      <c r="R254" s="21" t="str">
        <f>IF(FLOTA!D254="","",FLOTA!D254)</f>
        <v/>
      </c>
      <c r="S254" s="21" t="str">
        <f>IF(FLOTA!E254="","",FLOTA!E254)</f>
        <v/>
      </c>
      <c r="T254" s="21" t="str">
        <f>IF(FLOTA!F254="","",FLOTA!F254)</f>
        <v/>
      </c>
      <c r="U254" s="21" t="str">
        <f>IF(FLOTA!G254="","",FLOTA!G254)</f>
        <v/>
      </c>
      <c r="V254" s="21" t="str">
        <f>IF(FLOTA!H254="","",FLOTA!H254)</f>
        <v/>
      </c>
      <c r="W254" s="21" t="str">
        <f>IF(FLOTA!L254="","",FLOTA!L254)</f>
        <v/>
      </c>
      <c r="X254" s="25" t="str">
        <f t="shared" si="36"/>
        <v/>
      </c>
      <c r="Y254" s="24" t="str">
        <f t="shared" si="37"/>
        <v/>
      </c>
      <c r="Z254" s="25" t="str">
        <f t="shared" si="38"/>
        <v/>
      </c>
    </row>
    <row r="255" spans="9:26">
      <c r="I255" s="24">
        <f t="shared" si="30"/>
        <v>0</v>
      </c>
      <c r="J255" s="24" t="str">
        <f t="shared" si="31"/>
        <v>NO</v>
      </c>
      <c r="K255" s="24" t="str">
        <f t="shared" si="32"/>
        <v>NO</v>
      </c>
      <c r="L255" s="24" t="str">
        <f t="shared" si="33"/>
        <v>NO</v>
      </c>
      <c r="M255" s="24" t="str">
        <f t="shared" si="34"/>
        <v>NO</v>
      </c>
      <c r="N255" s="18" t="str">
        <f t="shared" si="35"/>
        <v/>
      </c>
      <c r="O255" s="21" t="str">
        <f>IF(FLOTA!A255="","",FLOTA!A255)</f>
        <v/>
      </c>
      <c r="P255" s="21" t="str">
        <f>IF(FLOTA!B255="","",FLOTA!B255)</f>
        <v/>
      </c>
      <c r="Q255" s="21" t="str">
        <f>IF(FLOTA!C255="","",FLOTA!C255)</f>
        <v/>
      </c>
      <c r="R255" s="21" t="str">
        <f>IF(FLOTA!D255="","",FLOTA!D255)</f>
        <v/>
      </c>
      <c r="S255" s="21" t="str">
        <f>IF(FLOTA!E255="","",FLOTA!E255)</f>
        <v/>
      </c>
      <c r="T255" s="21" t="str">
        <f>IF(FLOTA!F255="","",FLOTA!F255)</f>
        <v/>
      </c>
      <c r="U255" s="21" t="str">
        <f>IF(FLOTA!G255="","",FLOTA!G255)</f>
        <v/>
      </c>
      <c r="V255" s="21" t="str">
        <f>IF(FLOTA!H255="","",FLOTA!H255)</f>
        <v/>
      </c>
      <c r="W255" s="21" t="str">
        <f>IF(FLOTA!L255="","",FLOTA!L255)</f>
        <v/>
      </c>
      <c r="X255" s="25" t="str">
        <f t="shared" si="36"/>
        <v/>
      </c>
      <c r="Y255" s="24" t="str">
        <f t="shared" si="37"/>
        <v/>
      </c>
      <c r="Z255" s="25" t="str">
        <f t="shared" si="38"/>
        <v/>
      </c>
    </row>
    <row r="256" spans="9:26">
      <c r="I256" s="24">
        <f t="shared" si="30"/>
        <v>0</v>
      </c>
      <c r="J256" s="24" t="str">
        <f t="shared" si="31"/>
        <v>NO</v>
      </c>
      <c r="K256" s="24" t="str">
        <f t="shared" si="32"/>
        <v>NO</v>
      </c>
      <c r="L256" s="24" t="str">
        <f t="shared" si="33"/>
        <v>NO</v>
      </c>
      <c r="M256" s="24" t="str">
        <f t="shared" si="34"/>
        <v>NO</v>
      </c>
      <c r="N256" s="18" t="str">
        <f t="shared" si="35"/>
        <v/>
      </c>
      <c r="O256" s="21" t="str">
        <f>IF(FLOTA!A256="","",FLOTA!A256)</f>
        <v/>
      </c>
      <c r="P256" s="21" t="str">
        <f>IF(FLOTA!B256="","",FLOTA!B256)</f>
        <v/>
      </c>
      <c r="Q256" s="21" t="str">
        <f>IF(FLOTA!C256="","",FLOTA!C256)</f>
        <v/>
      </c>
      <c r="R256" s="21" t="str">
        <f>IF(FLOTA!D256="","",FLOTA!D256)</f>
        <v/>
      </c>
      <c r="S256" s="21" t="str">
        <f>IF(FLOTA!E256="","",FLOTA!E256)</f>
        <v/>
      </c>
      <c r="T256" s="21" t="str">
        <f>IF(FLOTA!F256="","",FLOTA!F256)</f>
        <v/>
      </c>
      <c r="U256" s="21" t="str">
        <f>IF(FLOTA!G256="","",FLOTA!G256)</f>
        <v/>
      </c>
      <c r="V256" s="21" t="str">
        <f>IF(FLOTA!H256="","",FLOTA!H256)</f>
        <v/>
      </c>
      <c r="W256" s="21" t="str">
        <f>IF(FLOTA!L256="","",FLOTA!L256)</f>
        <v/>
      </c>
      <c r="X256" s="25" t="str">
        <f t="shared" si="36"/>
        <v/>
      </c>
      <c r="Y256" s="24" t="str">
        <f t="shared" si="37"/>
        <v/>
      </c>
      <c r="Z256" s="25" t="str">
        <f t="shared" si="38"/>
        <v/>
      </c>
    </row>
    <row r="257" spans="9:26">
      <c r="I257" s="24">
        <f t="shared" si="30"/>
        <v>0</v>
      </c>
      <c r="J257" s="24" t="str">
        <f t="shared" si="31"/>
        <v>NO</v>
      </c>
      <c r="K257" s="24" t="str">
        <f t="shared" si="32"/>
        <v>NO</v>
      </c>
      <c r="L257" s="24" t="str">
        <f t="shared" si="33"/>
        <v>NO</v>
      </c>
      <c r="M257" s="24" t="str">
        <f t="shared" si="34"/>
        <v>NO</v>
      </c>
      <c r="N257" s="18" t="str">
        <f t="shared" si="35"/>
        <v/>
      </c>
      <c r="O257" s="21" t="str">
        <f>IF(FLOTA!A257="","",FLOTA!A257)</f>
        <v/>
      </c>
      <c r="P257" s="21" t="str">
        <f>IF(FLOTA!B257="","",FLOTA!B257)</f>
        <v/>
      </c>
      <c r="Q257" s="21" t="str">
        <f>IF(FLOTA!C257="","",FLOTA!C257)</f>
        <v/>
      </c>
      <c r="R257" s="21" t="str">
        <f>IF(FLOTA!D257="","",FLOTA!D257)</f>
        <v/>
      </c>
      <c r="S257" s="21" t="str">
        <f>IF(FLOTA!E257="","",FLOTA!E257)</f>
        <v/>
      </c>
      <c r="T257" s="21" t="str">
        <f>IF(FLOTA!F257="","",FLOTA!F257)</f>
        <v/>
      </c>
      <c r="U257" s="21" t="str">
        <f>IF(FLOTA!G257="","",FLOTA!G257)</f>
        <v/>
      </c>
      <c r="V257" s="21" t="str">
        <f>IF(FLOTA!H257="","",FLOTA!H257)</f>
        <v/>
      </c>
      <c r="W257" s="21" t="str">
        <f>IF(FLOTA!L257="","",FLOTA!L257)</f>
        <v/>
      </c>
      <c r="X257" s="25" t="str">
        <f t="shared" si="36"/>
        <v/>
      </c>
      <c r="Y257" s="24" t="str">
        <f t="shared" si="37"/>
        <v/>
      </c>
      <c r="Z257" s="25" t="str">
        <f t="shared" si="38"/>
        <v/>
      </c>
    </row>
    <row r="258" spans="9:26">
      <c r="I258" s="24">
        <f t="shared" si="30"/>
        <v>0</v>
      </c>
      <c r="J258" s="24" t="str">
        <f t="shared" si="31"/>
        <v>NO</v>
      </c>
      <c r="K258" s="24" t="str">
        <f t="shared" si="32"/>
        <v>NO</v>
      </c>
      <c r="L258" s="24" t="str">
        <f t="shared" si="33"/>
        <v>NO</v>
      </c>
      <c r="M258" s="24" t="str">
        <f t="shared" si="34"/>
        <v>NO</v>
      </c>
      <c r="N258" s="18" t="str">
        <f t="shared" si="35"/>
        <v/>
      </c>
      <c r="O258" s="21" t="str">
        <f>IF(FLOTA!A258="","",FLOTA!A258)</f>
        <v/>
      </c>
      <c r="P258" s="21" t="str">
        <f>IF(FLOTA!B258="","",FLOTA!B258)</f>
        <v/>
      </c>
      <c r="Q258" s="21" t="str">
        <f>IF(FLOTA!C258="","",FLOTA!C258)</f>
        <v/>
      </c>
      <c r="R258" s="21" t="str">
        <f>IF(FLOTA!D258="","",FLOTA!D258)</f>
        <v/>
      </c>
      <c r="S258" s="21" t="str">
        <f>IF(FLOTA!E258="","",FLOTA!E258)</f>
        <v/>
      </c>
      <c r="T258" s="21" t="str">
        <f>IF(FLOTA!F258="","",FLOTA!F258)</f>
        <v/>
      </c>
      <c r="U258" s="21" t="str">
        <f>IF(FLOTA!G258="","",FLOTA!G258)</f>
        <v/>
      </c>
      <c r="V258" s="21" t="str">
        <f>IF(FLOTA!H258="","",FLOTA!H258)</f>
        <v/>
      </c>
      <c r="W258" s="21" t="str">
        <f>IF(FLOTA!L258="","",FLOTA!L258)</f>
        <v/>
      </c>
      <c r="X258" s="25" t="str">
        <f t="shared" si="36"/>
        <v/>
      </c>
      <c r="Y258" s="24" t="str">
        <f t="shared" si="37"/>
        <v/>
      </c>
      <c r="Z258" s="25" t="str">
        <f t="shared" si="38"/>
        <v/>
      </c>
    </row>
    <row r="259" spans="9:26">
      <c r="I259" s="24">
        <f t="shared" ref="I259:I322" si="39">IF(N259="",0,IFERROR(K259*J259+L259,"NO"))</f>
        <v>0</v>
      </c>
      <c r="J259" s="24" t="str">
        <f t="shared" ref="J259:J322" si="40">IF(N259="","NO",RANK(X259,$X$2:$X$1001))</f>
        <v>NO</v>
      </c>
      <c r="K259" s="24" t="str">
        <f t="shared" ref="K259:K322" si="41">IF(N259="","NO",RANK(Z259,$Z$2:$Z$1001))</f>
        <v>NO</v>
      </c>
      <c r="L259" s="24" t="str">
        <f t="shared" ref="L259:L322" si="42">IFERROR(IF(N259="","NO",RANK(N259,$N$2:$N$1001)),100)</f>
        <v>NO</v>
      </c>
      <c r="M259" s="24" t="str">
        <f t="shared" ref="M259:M322" si="43">IF(N259="","NO",RANK(I259,$I$2:$I$1001))</f>
        <v>NO</v>
      </c>
      <c r="N259" s="18" t="str">
        <f t="shared" ref="N259:N322" si="44">IF(X259=$D$3,O259,"")</f>
        <v/>
      </c>
      <c r="O259" s="21" t="str">
        <f>IF(FLOTA!A259="","",FLOTA!A259)</f>
        <v/>
      </c>
      <c r="P259" s="21" t="str">
        <f>IF(FLOTA!B259="","",FLOTA!B259)</f>
        <v/>
      </c>
      <c r="Q259" s="21" t="str">
        <f>IF(FLOTA!C259="","",FLOTA!C259)</f>
        <v/>
      </c>
      <c r="R259" s="21" t="str">
        <f>IF(FLOTA!D259="","",FLOTA!D259)</f>
        <v/>
      </c>
      <c r="S259" s="21" t="str">
        <f>IF(FLOTA!E259="","",FLOTA!E259)</f>
        <v/>
      </c>
      <c r="T259" s="21" t="str">
        <f>IF(FLOTA!F259="","",FLOTA!F259)</f>
        <v/>
      </c>
      <c r="U259" s="21" t="str">
        <f>IF(FLOTA!G259="","",FLOTA!G259)</f>
        <v/>
      </c>
      <c r="V259" s="21" t="str">
        <f>IF(FLOTA!H259="","",FLOTA!H259)</f>
        <v/>
      </c>
      <c r="W259" s="21" t="str">
        <f>IF(FLOTA!L259="","",FLOTA!L259)</f>
        <v/>
      </c>
      <c r="X259" s="25" t="str">
        <f t="shared" ref="X259:X322" si="45">IF(Y259=$F$2,IFERROR(MONTH(S259),""),"")</f>
        <v/>
      </c>
      <c r="Y259" s="24" t="str">
        <f t="shared" ref="Y259:Y322" si="46">IFERROR(YEAR(S259),"")</f>
        <v/>
      </c>
      <c r="Z259" s="25" t="str">
        <f t="shared" ref="Z259:Z322" si="47">IF(X259=$D$3,IFERROR(DAY(S259),""),"")</f>
        <v/>
      </c>
    </row>
    <row r="260" spans="9:26">
      <c r="I260" s="24">
        <f t="shared" si="39"/>
        <v>0</v>
      </c>
      <c r="J260" s="24" t="str">
        <f t="shared" si="40"/>
        <v>NO</v>
      </c>
      <c r="K260" s="24" t="str">
        <f t="shared" si="41"/>
        <v>NO</v>
      </c>
      <c r="L260" s="24" t="str">
        <f t="shared" si="42"/>
        <v>NO</v>
      </c>
      <c r="M260" s="24" t="str">
        <f t="shared" si="43"/>
        <v>NO</v>
      </c>
      <c r="N260" s="18" t="str">
        <f t="shared" si="44"/>
        <v/>
      </c>
      <c r="O260" s="21" t="str">
        <f>IF(FLOTA!A260="","",FLOTA!A260)</f>
        <v/>
      </c>
      <c r="P260" s="21" t="str">
        <f>IF(FLOTA!B260="","",FLOTA!B260)</f>
        <v/>
      </c>
      <c r="Q260" s="21" t="str">
        <f>IF(FLOTA!C260="","",FLOTA!C260)</f>
        <v/>
      </c>
      <c r="R260" s="21" t="str">
        <f>IF(FLOTA!D260="","",FLOTA!D260)</f>
        <v/>
      </c>
      <c r="S260" s="21" t="str">
        <f>IF(FLOTA!E260="","",FLOTA!E260)</f>
        <v/>
      </c>
      <c r="T260" s="21" t="str">
        <f>IF(FLOTA!F260="","",FLOTA!F260)</f>
        <v/>
      </c>
      <c r="U260" s="21" t="str">
        <f>IF(FLOTA!G260="","",FLOTA!G260)</f>
        <v/>
      </c>
      <c r="V260" s="21" t="str">
        <f>IF(FLOTA!H260="","",FLOTA!H260)</f>
        <v/>
      </c>
      <c r="W260" s="21" t="str">
        <f>IF(FLOTA!L260="","",FLOTA!L260)</f>
        <v/>
      </c>
      <c r="X260" s="25" t="str">
        <f t="shared" si="45"/>
        <v/>
      </c>
      <c r="Y260" s="24" t="str">
        <f t="shared" si="46"/>
        <v/>
      </c>
      <c r="Z260" s="25" t="str">
        <f t="shared" si="47"/>
        <v/>
      </c>
    </row>
    <row r="261" spans="9:26">
      <c r="I261" s="24">
        <f t="shared" si="39"/>
        <v>0</v>
      </c>
      <c r="J261" s="24" t="str">
        <f t="shared" si="40"/>
        <v>NO</v>
      </c>
      <c r="K261" s="24" t="str">
        <f t="shared" si="41"/>
        <v>NO</v>
      </c>
      <c r="L261" s="24" t="str">
        <f t="shared" si="42"/>
        <v>NO</v>
      </c>
      <c r="M261" s="24" t="str">
        <f t="shared" si="43"/>
        <v>NO</v>
      </c>
      <c r="N261" s="18" t="str">
        <f t="shared" si="44"/>
        <v/>
      </c>
      <c r="O261" s="21" t="str">
        <f>IF(FLOTA!A261="","",FLOTA!A261)</f>
        <v/>
      </c>
      <c r="P261" s="21" t="str">
        <f>IF(FLOTA!B261="","",FLOTA!B261)</f>
        <v/>
      </c>
      <c r="Q261" s="21" t="str">
        <f>IF(FLOTA!C261="","",FLOTA!C261)</f>
        <v/>
      </c>
      <c r="R261" s="21" t="str">
        <f>IF(FLOTA!D261="","",FLOTA!D261)</f>
        <v/>
      </c>
      <c r="S261" s="21" t="str">
        <f>IF(FLOTA!E261="","",FLOTA!E261)</f>
        <v/>
      </c>
      <c r="T261" s="21" t="str">
        <f>IF(FLOTA!F261="","",FLOTA!F261)</f>
        <v/>
      </c>
      <c r="U261" s="21" t="str">
        <f>IF(FLOTA!G261="","",FLOTA!G261)</f>
        <v/>
      </c>
      <c r="V261" s="21" t="str">
        <f>IF(FLOTA!H261="","",FLOTA!H261)</f>
        <v/>
      </c>
      <c r="W261" s="21" t="str">
        <f>IF(FLOTA!L261="","",FLOTA!L261)</f>
        <v/>
      </c>
      <c r="X261" s="25" t="str">
        <f t="shared" si="45"/>
        <v/>
      </c>
      <c r="Y261" s="24" t="str">
        <f t="shared" si="46"/>
        <v/>
      </c>
      <c r="Z261" s="25" t="str">
        <f t="shared" si="47"/>
        <v/>
      </c>
    </row>
    <row r="262" spans="9:26">
      <c r="I262" s="24">
        <f t="shared" si="39"/>
        <v>0</v>
      </c>
      <c r="J262" s="24" t="str">
        <f t="shared" si="40"/>
        <v>NO</v>
      </c>
      <c r="K262" s="24" t="str">
        <f t="shared" si="41"/>
        <v>NO</v>
      </c>
      <c r="L262" s="24" t="str">
        <f t="shared" si="42"/>
        <v>NO</v>
      </c>
      <c r="M262" s="24" t="str">
        <f t="shared" si="43"/>
        <v>NO</v>
      </c>
      <c r="N262" s="18" t="str">
        <f t="shared" si="44"/>
        <v/>
      </c>
      <c r="O262" s="21" t="str">
        <f>IF(FLOTA!A262="","",FLOTA!A262)</f>
        <v/>
      </c>
      <c r="P262" s="21" t="str">
        <f>IF(FLOTA!B262="","",FLOTA!B262)</f>
        <v/>
      </c>
      <c r="Q262" s="21" t="str">
        <f>IF(FLOTA!C262="","",FLOTA!C262)</f>
        <v/>
      </c>
      <c r="R262" s="21" t="str">
        <f>IF(FLOTA!D262="","",FLOTA!D262)</f>
        <v/>
      </c>
      <c r="S262" s="21" t="str">
        <f>IF(FLOTA!E262="","",FLOTA!E262)</f>
        <v/>
      </c>
      <c r="T262" s="21" t="str">
        <f>IF(FLOTA!F262="","",FLOTA!F262)</f>
        <v/>
      </c>
      <c r="U262" s="21" t="str">
        <f>IF(FLOTA!G262="","",FLOTA!G262)</f>
        <v/>
      </c>
      <c r="V262" s="21" t="str">
        <f>IF(FLOTA!H262="","",FLOTA!H262)</f>
        <v/>
      </c>
      <c r="W262" s="21" t="str">
        <f>IF(FLOTA!L262="","",FLOTA!L262)</f>
        <v/>
      </c>
      <c r="X262" s="25" t="str">
        <f t="shared" si="45"/>
        <v/>
      </c>
      <c r="Y262" s="24" t="str">
        <f t="shared" si="46"/>
        <v/>
      </c>
      <c r="Z262" s="25" t="str">
        <f t="shared" si="47"/>
        <v/>
      </c>
    </row>
    <row r="263" spans="9:26">
      <c r="I263" s="24">
        <f t="shared" si="39"/>
        <v>0</v>
      </c>
      <c r="J263" s="24" t="str">
        <f t="shared" si="40"/>
        <v>NO</v>
      </c>
      <c r="K263" s="24" t="str">
        <f t="shared" si="41"/>
        <v>NO</v>
      </c>
      <c r="L263" s="24" t="str">
        <f t="shared" si="42"/>
        <v>NO</v>
      </c>
      <c r="M263" s="24" t="str">
        <f t="shared" si="43"/>
        <v>NO</v>
      </c>
      <c r="N263" s="18" t="str">
        <f t="shared" si="44"/>
        <v/>
      </c>
      <c r="O263" s="21" t="str">
        <f>IF(FLOTA!A263="","",FLOTA!A263)</f>
        <v/>
      </c>
      <c r="P263" s="21" t="str">
        <f>IF(FLOTA!B263="","",FLOTA!B263)</f>
        <v/>
      </c>
      <c r="Q263" s="21" t="str">
        <f>IF(FLOTA!C263="","",FLOTA!C263)</f>
        <v/>
      </c>
      <c r="R263" s="21" t="str">
        <f>IF(FLOTA!D263="","",FLOTA!D263)</f>
        <v/>
      </c>
      <c r="S263" s="21" t="str">
        <f>IF(FLOTA!E263="","",FLOTA!E263)</f>
        <v/>
      </c>
      <c r="T263" s="21" t="str">
        <f>IF(FLOTA!F263="","",FLOTA!F263)</f>
        <v/>
      </c>
      <c r="U263" s="21" t="str">
        <f>IF(FLOTA!G263="","",FLOTA!G263)</f>
        <v/>
      </c>
      <c r="V263" s="21" t="str">
        <f>IF(FLOTA!H263="","",FLOTA!H263)</f>
        <v/>
      </c>
      <c r="W263" s="21" t="str">
        <f>IF(FLOTA!L263="","",FLOTA!L263)</f>
        <v/>
      </c>
      <c r="X263" s="25" t="str">
        <f t="shared" si="45"/>
        <v/>
      </c>
      <c r="Y263" s="24" t="str">
        <f t="shared" si="46"/>
        <v/>
      </c>
      <c r="Z263" s="25" t="str">
        <f t="shared" si="47"/>
        <v/>
      </c>
    </row>
    <row r="264" spans="9:26">
      <c r="I264" s="24">
        <f t="shared" si="39"/>
        <v>0</v>
      </c>
      <c r="J264" s="24" t="str">
        <f t="shared" si="40"/>
        <v>NO</v>
      </c>
      <c r="K264" s="24" t="str">
        <f t="shared" si="41"/>
        <v>NO</v>
      </c>
      <c r="L264" s="24" t="str">
        <f t="shared" si="42"/>
        <v>NO</v>
      </c>
      <c r="M264" s="24" t="str">
        <f t="shared" si="43"/>
        <v>NO</v>
      </c>
      <c r="N264" s="18" t="str">
        <f t="shared" si="44"/>
        <v/>
      </c>
      <c r="O264" s="21" t="str">
        <f>IF(FLOTA!A264="","",FLOTA!A264)</f>
        <v/>
      </c>
      <c r="P264" s="21" t="str">
        <f>IF(FLOTA!B264="","",FLOTA!B264)</f>
        <v/>
      </c>
      <c r="Q264" s="21" t="str">
        <f>IF(FLOTA!C264="","",FLOTA!C264)</f>
        <v/>
      </c>
      <c r="R264" s="21" t="str">
        <f>IF(FLOTA!D264="","",FLOTA!D264)</f>
        <v/>
      </c>
      <c r="S264" s="21" t="str">
        <f>IF(FLOTA!E264="","",FLOTA!E264)</f>
        <v/>
      </c>
      <c r="T264" s="21" t="str">
        <f>IF(FLOTA!F264="","",FLOTA!F264)</f>
        <v/>
      </c>
      <c r="U264" s="21" t="str">
        <f>IF(FLOTA!G264="","",FLOTA!G264)</f>
        <v/>
      </c>
      <c r="V264" s="21" t="str">
        <f>IF(FLOTA!H264="","",FLOTA!H264)</f>
        <v/>
      </c>
      <c r="W264" s="21" t="str">
        <f>IF(FLOTA!L264="","",FLOTA!L264)</f>
        <v/>
      </c>
      <c r="X264" s="25" t="str">
        <f t="shared" si="45"/>
        <v/>
      </c>
      <c r="Y264" s="24" t="str">
        <f t="shared" si="46"/>
        <v/>
      </c>
      <c r="Z264" s="25" t="str">
        <f t="shared" si="47"/>
        <v/>
      </c>
    </row>
    <row r="265" spans="9:26">
      <c r="I265" s="24">
        <f t="shared" si="39"/>
        <v>0</v>
      </c>
      <c r="J265" s="24" t="str">
        <f t="shared" si="40"/>
        <v>NO</v>
      </c>
      <c r="K265" s="24" t="str">
        <f t="shared" si="41"/>
        <v>NO</v>
      </c>
      <c r="L265" s="24" t="str">
        <f t="shared" si="42"/>
        <v>NO</v>
      </c>
      <c r="M265" s="24" t="str">
        <f t="shared" si="43"/>
        <v>NO</v>
      </c>
      <c r="N265" s="18" t="str">
        <f t="shared" si="44"/>
        <v/>
      </c>
      <c r="O265" s="21" t="str">
        <f>IF(FLOTA!A265="","",FLOTA!A265)</f>
        <v/>
      </c>
      <c r="P265" s="21" t="str">
        <f>IF(FLOTA!B265="","",FLOTA!B265)</f>
        <v/>
      </c>
      <c r="Q265" s="21" t="str">
        <f>IF(FLOTA!C265="","",FLOTA!C265)</f>
        <v/>
      </c>
      <c r="R265" s="21" t="str">
        <f>IF(FLOTA!D265="","",FLOTA!D265)</f>
        <v/>
      </c>
      <c r="S265" s="21" t="str">
        <f>IF(FLOTA!E265="","",FLOTA!E265)</f>
        <v/>
      </c>
      <c r="T265" s="21" t="str">
        <f>IF(FLOTA!F265="","",FLOTA!F265)</f>
        <v/>
      </c>
      <c r="U265" s="21" t="str">
        <f>IF(FLOTA!G265="","",FLOTA!G265)</f>
        <v/>
      </c>
      <c r="V265" s="21" t="str">
        <f>IF(FLOTA!H265="","",FLOTA!H265)</f>
        <v/>
      </c>
      <c r="W265" s="21" t="str">
        <f>IF(FLOTA!L265="","",FLOTA!L265)</f>
        <v/>
      </c>
      <c r="X265" s="25" t="str">
        <f t="shared" si="45"/>
        <v/>
      </c>
      <c r="Y265" s="24" t="str">
        <f t="shared" si="46"/>
        <v/>
      </c>
      <c r="Z265" s="25" t="str">
        <f t="shared" si="47"/>
        <v/>
      </c>
    </row>
    <row r="266" spans="9:26">
      <c r="I266" s="24">
        <f t="shared" si="39"/>
        <v>0</v>
      </c>
      <c r="J266" s="24" t="str">
        <f t="shared" si="40"/>
        <v>NO</v>
      </c>
      <c r="K266" s="24" t="str">
        <f t="shared" si="41"/>
        <v>NO</v>
      </c>
      <c r="L266" s="24" t="str">
        <f t="shared" si="42"/>
        <v>NO</v>
      </c>
      <c r="M266" s="24" t="str">
        <f t="shared" si="43"/>
        <v>NO</v>
      </c>
      <c r="N266" s="18" t="str">
        <f t="shared" si="44"/>
        <v/>
      </c>
      <c r="O266" s="21" t="str">
        <f>IF(FLOTA!A266="","",FLOTA!A266)</f>
        <v/>
      </c>
      <c r="P266" s="21" t="str">
        <f>IF(FLOTA!B266="","",FLOTA!B266)</f>
        <v/>
      </c>
      <c r="Q266" s="21" t="str">
        <f>IF(FLOTA!C266="","",FLOTA!C266)</f>
        <v/>
      </c>
      <c r="R266" s="21" t="str">
        <f>IF(FLOTA!D266="","",FLOTA!D266)</f>
        <v/>
      </c>
      <c r="S266" s="21" t="str">
        <f>IF(FLOTA!E266="","",FLOTA!E266)</f>
        <v/>
      </c>
      <c r="T266" s="21" t="str">
        <f>IF(FLOTA!F266="","",FLOTA!F266)</f>
        <v/>
      </c>
      <c r="U266" s="21" t="str">
        <f>IF(FLOTA!G266="","",FLOTA!G266)</f>
        <v/>
      </c>
      <c r="V266" s="21" t="str">
        <f>IF(FLOTA!H266="","",FLOTA!H266)</f>
        <v/>
      </c>
      <c r="W266" s="21" t="str">
        <f>IF(FLOTA!L266="","",FLOTA!L266)</f>
        <v/>
      </c>
      <c r="X266" s="25" t="str">
        <f t="shared" si="45"/>
        <v/>
      </c>
      <c r="Y266" s="24" t="str">
        <f t="shared" si="46"/>
        <v/>
      </c>
      <c r="Z266" s="25" t="str">
        <f t="shared" si="47"/>
        <v/>
      </c>
    </row>
    <row r="267" spans="9:26">
      <c r="I267" s="24">
        <f t="shared" si="39"/>
        <v>0</v>
      </c>
      <c r="J267" s="24" t="str">
        <f t="shared" si="40"/>
        <v>NO</v>
      </c>
      <c r="K267" s="24" t="str">
        <f t="shared" si="41"/>
        <v>NO</v>
      </c>
      <c r="L267" s="24" t="str">
        <f t="shared" si="42"/>
        <v>NO</v>
      </c>
      <c r="M267" s="24" t="str">
        <f t="shared" si="43"/>
        <v>NO</v>
      </c>
      <c r="N267" s="18" t="str">
        <f t="shared" si="44"/>
        <v/>
      </c>
      <c r="O267" s="21" t="str">
        <f>IF(FLOTA!A267="","",FLOTA!A267)</f>
        <v/>
      </c>
      <c r="P267" s="21" t="str">
        <f>IF(FLOTA!B267="","",FLOTA!B267)</f>
        <v/>
      </c>
      <c r="Q267" s="21" t="str">
        <f>IF(FLOTA!C267="","",FLOTA!C267)</f>
        <v/>
      </c>
      <c r="R267" s="21" t="str">
        <f>IF(FLOTA!D267="","",FLOTA!D267)</f>
        <v/>
      </c>
      <c r="S267" s="21" t="str">
        <f>IF(FLOTA!E267="","",FLOTA!E267)</f>
        <v/>
      </c>
      <c r="T267" s="21" t="str">
        <f>IF(FLOTA!F267="","",FLOTA!F267)</f>
        <v/>
      </c>
      <c r="U267" s="21" t="str">
        <f>IF(FLOTA!G267="","",FLOTA!G267)</f>
        <v/>
      </c>
      <c r="V267" s="21" t="str">
        <f>IF(FLOTA!H267="","",FLOTA!H267)</f>
        <v/>
      </c>
      <c r="W267" s="21" t="str">
        <f>IF(FLOTA!L267="","",FLOTA!L267)</f>
        <v/>
      </c>
      <c r="X267" s="25" t="str">
        <f t="shared" si="45"/>
        <v/>
      </c>
      <c r="Y267" s="24" t="str">
        <f t="shared" si="46"/>
        <v/>
      </c>
      <c r="Z267" s="25" t="str">
        <f t="shared" si="47"/>
        <v/>
      </c>
    </row>
    <row r="268" spans="9:26">
      <c r="I268" s="24">
        <f t="shared" si="39"/>
        <v>0</v>
      </c>
      <c r="J268" s="24" t="str">
        <f t="shared" si="40"/>
        <v>NO</v>
      </c>
      <c r="K268" s="24" t="str">
        <f t="shared" si="41"/>
        <v>NO</v>
      </c>
      <c r="L268" s="24" t="str">
        <f t="shared" si="42"/>
        <v>NO</v>
      </c>
      <c r="M268" s="24" t="str">
        <f t="shared" si="43"/>
        <v>NO</v>
      </c>
      <c r="N268" s="18" t="str">
        <f t="shared" si="44"/>
        <v/>
      </c>
      <c r="O268" s="21" t="str">
        <f>IF(FLOTA!A268="","",FLOTA!A268)</f>
        <v/>
      </c>
      <c r="P268" s="21" t="str">
        <f>IF(FLOTA!B268="","",FLOTA!B268)</f>
        <v/>
      </c>
      <c r="Q268" s="21" t="str">
        <f>IF(FLOTA!C268="","",FLOTA!C268)</f>
        <v/>
      </c>
      <c r="R268" s="21" t="str">
        <f>IF(FLOTA!D268="","",FLOTA!D268)</f>
        <v/>
      </c>
      <c r="S268" s="21" t="str">
        <f>IF(FLOTA!E268="","",FLOTA!E268)</f>
        <v/>
      </c>
      <c r="T268" s="21" t="str">
        <f>IF(FLOTA!F268="","",FLOTA!F268)</f>
        <v/>
      </c>
      <c r="U268" s="21" t="str">
        <f>IF(FLOTA!G268="","",FLOTA!G268)</f>
        <v/>
      </c>
      <c r="V268" s="21" t="str">
        <f>IF(FLOTA!H268="","",FLOTA!H268)</f>
        <v/>
      </c>
      <c r="W268" s="21" t="str">
        <f>IF(FLOTA!L268="","",FLOTA!L268)</f>
        <v/>
      </c>
      <c r="X268" s="25" t="str">
        <f t="shared" si="45"/>
        <v/>
      </c>
      <c r="Y268" s="24" t="str">
        <f t="shared" si="46"/>
        <v/>
      </c>
      <c r="Z268" s="25" t="str">
        <f t="shared" si="47"/>
        <v/>
      </c>
    </row>
    <row r="269" spans="9:26">
      <c r="I269" s="24">
        <f t="shared" si="39"/>
        <v>0</v>
      </c>
      <c r="J269" s="24" t="str">
        <f t="shared" si="40"/>
        <v>NO</v>
      </c>
      <c r="K269" s="24" t="str">
        <f t="shared" si="41"/>
        <v>NO</v>
      </c>
      <c r="L269" s="24" t="str">
        <f t="shared" si="42"/>
        <v>NO</v>
      </c>
      <c r="M269" s="24" t="str">
        <f t="shared" si="43"/>
        <v>NO</v>
      </c>
      <c r="N269" s="18" t="str">
        <f t="shared" si="44"/>
        <v/>
      </c>
      <c r="O269" s="21" t="str">
        <f>IF(FLOTA!A269="","",FLOTA!A269)</f>
        <v/>
      </c>
      <c r="P269" s="21" t="str">
        <f>IF(FLOTA!B269="","",FLOTA!B269)</f>
        <v/>
      </c>
      <c r="Q269" s="21" t="str">
        <f>IF(FLOTA!C269="","",FLOTA!C269)</f>
        <v/>
      </c>
      <c r="R269" s="21" t="str">
        <f>IF(FLOTA!D269="","",FLOTA!D269)</f>
        <v/>
      </c>
      <c r="S269" s="21" t="str">
        <f>IF(FLOTA!E269="","",FLOTA!E269)</f>
        <v/>
      </c>
      <c r="T269" s="21" t="str">
        <f>IF(FLOTA!F269="","",FLOTA!F269)</f>
        <v/>
      </c>
      <c r="U269" s="21" t="str">
        <f>IF(FLOTA!G269="","",FLOTA!G269)</f>
        <v/>
      </c>
      <c r="V269" s="21" t="str">
        <f>IF(FLOTA!H269="","",FLOTA!H269)</f>
        <v/>
      </c>
      <c r="W269" s="21" t="str">
        <f>IF(FLOTA!L269="","",FLOTA!L269)</f>
        <v/>
      </c>
      <c r="X269" s="25" t="str">
        <f t="shared" si="45"/>
        <v/>
      </c>
      <c r="Y269" s="24" t="str">
        <f t="shared" si="46"/>
        <v/>
      </c>
      <c r="Z269" s="25" t="str">
        <f t="shared" si="47"/>
        <v/>
      </c>
    </row>
    <row r="270" spans="9:26">
      <c r="I270" s="24">
        <f t="shared" si="39"/>
        <v>0</v>
      </c>
      <c r="J270" s="24" t="str">
        <f t="shared" si="40"/>
        <v>NO</v>
      </c>
      <c r="K270" s="24" t="str">
        <f t="shared" si="41"/>
        <v>NO</v>
      </c>
      <c r="L270" s="24" t="str">
        <f t="shared" si="42"/>
        <v>NO</v>
      </c>
      <c r="M270" s="24" t="str">
        <f t="shared" si="43"/>
        <v>NO</v>
      </c>
      <c r="N270" s="18" t="str">
        <f t="shared" si="44"/>
        <v/>
      </c>
      <c r="O270" s="21" t="str">
        <f>IF(FLOTA!A270="","",FLOTA!A270)</f>
        <v/>
      </c>
      <c r="P270" s="21" t="str">
        <f>IF(FLOTA!B270="","",FLOTA!B270)</f>
        <v/>
      </c>
      <c r="Q270" s="21" t="str">
        <f>IF(FLOTA!C270="","",FLOTA!C270)</f>
        <v/>
      </c>
      <c r="R270" s="21" t="str">
        <f>IF(FLOTA!D270="","",FLOTA!D270)</f>
        <v/>
      </c>
      <c r="S270" s="21" t="str">
        <f>IF(FLOTA!E270="","",FLOTA!E270)</f>
        <v/>
      </c>
      <c r="T270" s="21" t="str">
        <f>IF(FLOTA!F270="","",FLOTA!F270)</f>
        <v/>
      </c>
      <c r="U270" s="21" t="str">
        <f>IF(FLOTA!G270="","",FLOTA!G270)</f>
        <v/>
      </c>
      <c r="V270" s="21" t="str">
        <f>IF(FLOTA!H270="","",FLOTA!H270)</f>
        <v/>
      </c>
      <c r="W270" s="21" t="str">
        <f>IF(FLOTA!L270="","",FLOTA!L270)</f>
        <v/>
      </c>
      <c r="X270" s="25" t="str">
        <f t="shared" si="45"/>
        <v/>
      </c>
      <c r="Y270" s="24" t="str">
        <f t="shared" si="46"/>
        <v/>
      </c>
      <c r="Z270" s="25" t="str">
        <f t="shared" si="47"/>
        <v/>
      </c>
    </row>
    <row r="271" spans="9:26">
      <c r="I271" s="24">
        <f t="shared" si="39"/>
        <v>0</v>
      </c>
      <c r="J271" s="24" t="str">
        <f t="shared" si="40"/>
        <v>NO</v>
      </c>
      <c r="K271" s="24" t="str">
        <f t="shared" si="41"/>
        <v>NO</v>
      </c>
      <c r="L271" s="24" t="str">
        <f t="shared" si="42"/>
        <v>NO</v>
      </c>
      <c r="M271" s="24" t="str">
        <f t="shared" si="43"/>
        <v>NO</v>
      </c>
      <c r="N271" s="18" t="str">
        <f t="shared" si="44"/>
        <v/>
      </c>
      <c r="O271" s="21" t="str">
        <f>IF(FLOTA!A271="","",FLOTA!A271)</f>
        <v/>
      </c>
      <c r="P271" s="21" t="str">
        <f>IF(FLOTA!B271="","",FLOTA!B271)</f>
        <v/>
      </c>
      <c r="Q271" s="21" t="str">
        <f>IF(FLOTA!C271="","",FLOTA!C271)</f>
        <v/>
      </c>
      <c r="R271" s="21" t="str">
        <f>IF(FLOTA!D271="","",FLOTA!D271)</f>
        <v/>
      </c>
      <c r="S271" s="21" t="str">
        <f>IF(FLOTA!E271="","",FLOTA!E271)</f>
        <v/>
      </c>
      <c r="T271" s="21" t="str">
        <f>IF(FLOTA!F271="","",FLOTA!F271)</f>
        <v/>
      </c>
      <c r="U271" s="21" t="str">
        <f>IF(FLOTA!G271="","",FLOTA!G271)</f>
        <v/>
      </c>
      <c r="V271" s="21" t="str">
        <f>IF(FLOTA!H271="","",FLOTA!H271)</f>
        <v/>
      </c>
      <c r="W271" s="21" t="str">
        <f>IF(FLOTA!L271="","",FLOTA!L271)</f>
        <v/>
      </c>
      <c r="X271" s="25" t="str">
        <f t="shared" si="45"/>
        <v/>
      </c>
      <c r="Y271" s="24" t="str">
        <f t="shared" si="46"/>
        <v/>
      </c>
      <c r="Z271" s="25" t="str">
        <f t="shared" si="47"/>
        <v/>
      </c>
    </row>
    <row r="272" spans="9:26">
      <c r="I272" s="24">
        <f t="shared" si="39"/>
        <v>0</v>
      </c>
      <c r="J272" s="24" t="str">
        <f t="shared" si="40"/>
        <v>NO</v>
      </c>
      <c r="K272" s="24" t="str">
        <f t="shared" si="41"/>
        <v>NO</v>
      </c>
      <c r="L272" s="24" t="str">
        <f t="shared" si="42"/>
        <v>NO</v>
      </c>
      <c r="M272" s="24" t="str">
        <f t="shared" si="43"/>
        <v>NO</v>
      </c>
      <c r="N272" s="18" t="str">
        <f t="shared" si="44"/>
        <v/>
      </c>
      <c r="O272" s="21" t="str">
        <f>IF(FLOTA!A272="","",FLOTA!A272)</f>
        <v/>
      </c>
      <c r="P272" s="21" t="str">
        <f>IF(FLOTA!B272="","",FLOTA!B272)</f>
        <v/>
      </c>
      <c r="Q272" s="21" t="str">
        <f>IF(FLOTA!C272="","",FLOTA!C272)</f>
        <v/>
      </c>
      <c r="R272" s="21" t="str">
        <f>IF(FLOTA!D272="","",FLOTA!D272)</f>
        <v/>
      </c>
      <c r="S272" s="21" t="str">
        <f>IF(FLOTA!E272="","",FLOTA!E272)</f>
        <v/>
      </c>
      <c r="T272" s="21" t="str">
        <f>IF(FLOTA!F272="","",FLOTA!F272)</f>
        <v/>
      </c>
      <c r="U272" s="21" t="str">
        <f>IF(FLOTA!G272="","",FLOTA!G272)</f>
        <v/>
      </c>
      <c r="V272" s="21" t="str">
        <f>IF(FLOTA!H272="","",FLOTA!H272)</f>
        <v/>
      </c>
      <c r="W272" s="21" t="str">
        <f>IF(FLOTA!L272="","",FLOTA!L272)</f>
        <v/>
      </c>
      <c r="X272" s="25" t="str">
        <f t="shared" si="45"/>
        <v/>
      </c>
      <c r="Y272" s="24" t="str">
        <f t="shared" si="46"/>
        <v/>
      </c>
      <c r="Z272" s="25" t="str">
        <f t="shared" si="47"/>
        <v/>
      </c>
    </row>
    <row r="273" spans="9:26">
      <c r="I273" s="24">
        <f t="shared" si="39"/>
        <v>0</v>
      </c>
      <c r="J273" s="24" t="str">
        <f t="shared" si="40"/>
        <v>NO</v>
      </c>
      <c r="K273" s="24" t="str">
        <f t="shared" si="41"/>
        <v>NO</v>
      </c>
      <c r="L273" s="24" t="str">
        <f t="shared" si="42"/>
        <v>NO</v>
      </c>
      <c r="M273" s="24" t="str">
        <f t="shared" si="43"/>
        <v>NO</v>
      </c>
      <c r="N273" s="18" t="str">
        <f t="shared" si="44"/>
        <v/>
      </c>
      <c r="O273" s="21" t="str">
        <f>IF(FLOTA!A273="","",FLOTA!A273)</f>
        <v/>
      </c>
      <c r="P273" s="21" t="str">
        <f>IF(FLOTA!B273="","",FLOTA!B273)</f>
        <v/>
      </c>
      <c r="Q273" s="21" t="str">
        <f>IF(FLOTA!C273="","",FLOTA!C273)</f>
        <v/>
      </c>
      <c r="R273" s="21" t="str">
        <f>IF(FLOTA!D273="","",FLOTA!D273)</f>
        <v/>
      </c>
      <c r="S273" s="21" t="str">
        <f>IF(FLOTA!E273="","",FLOTA!E273)</f>
        <v/>
      </c>
      <c r="T273" s="21" t="str">
        <f>IF(FLOTA!F273="","",FLOTA!F273)</f>
        <v/>
      </c>
      <c r="U273" s="21" t="str">
        <f>IF(FLOTA!G273="","",FLOTA!G273)</f>
        <v/>
      </c>
      <c r="V273" s="21" t="str">
        <f>IF(FLOTA!H273="","",FLOTA!H273)</f>
        <v/>
      </c>
      <c r="W273" s="21" t="str">
        <f>IF(FLOTA!L273="","",FLOTA!L273)</f>
        <v/>
      </c>
      <c r="X273" s="25" t="str">
        <f t="shared" si="45"/>
        <v/>
      </c>
      <c r="Y273" s="24" t="str">
        <f t="shared" si="46"/>
        <v/>
      </c>
      <c r="Z273" s="25" t="str">
        <f t="shared" si="47"/>
        <v/>
      </c>
    </row>
    <row r="274" spans="9:26">
      <c r="I274" s="24">
        <f t="shared" si="39"/>
        <v>0</v>
      </c>
      <c r="J274" s="24" t="str">
        <f t="shared" si="40"/>
        <v>NO</v>
      </c>
      <c r="K274" s="24" t="str">
        <f t="shared" si="41"/>
        <v>NO</v>
      </c>
      <c r="L274" s="24" t="str">
        <f t="shared" si="42"/>
        <v>NO</v>
      </c>
      <c r="M274" s="24" t="str">
        <f t="shared" si="43"/>
        <v>NO</v>
      </c>
      <c r="N274" s="18" t="str">
        <f t="shared" si="44"/>
        <v/>
      </c>
      <c r="O274" s="21" t="str">
        <f>IF(FLOTA!A274="","",FLOTA!A274)</f>
        <v/>
      </c>
      <c r="P274" s="21" t="str">
        <f>IF(FLOTA!B274="","",FLOTA!B274)</f>
        <v/>
      </c>
      <c r="Q274" s="21" t="str">
        <f>IF(FLOTA!C274="","",FLOTA!C274)</f>
        <v/>
      </c>
      <c r="R274" s="21" t="str">
        <f>IF(FLOTA!D274="","",FLOTA!D274)</f>
        <v/>
      </c>
      <c r="S274" s="21" t="str">
        <f>IF(FLOTA!E274="","",FLOTA!E274)</f>
        <v/>
      </c>
      <c r="T274" s="21" t="str">
        <f>IF(FLOTA!F274="","",FLOTA!F274)</f>
        <v/>
      </c>
      <c r="U274" s="21" t="str">
        <f>IF(FLOTA!G274="","",FLOTA!G274)</f>
        <v/>
      </c>
      <c r="V274" s="21" t="str">
        <f>IF(FLOTA!H274="","",FLOTA!H274)</f>
        <v/>
      </c>
      <c r="W274" s="21" t="str">
        <f>IF(FLOTA!L274="","",FLOTA!L274)</f>
        <v/>
      </c>
      <c r="X274" s="25" t="str">
        <f t="shared" si="45"/>
        <v/>
      </c>
      <c r="Y274" s="24" t="str">
        <f t="shared" si="46"/>
        <v/>
      </c>
      <c r="Z274" s="25" t="str">
        <f t="shared" si="47"/>
        <v/>
      </c>
    </row>
    <row r="275" spans="9:26">
      <c r="I275" s="24">
        <f t="shared" si="39"/>
        <v>0</v>
      </c>
      <c r="J275" s="24" t="str">
        <f t="shared" si="40"/>
        <v>NO</v>
      </c>
      <c r="K275" s="24" t="str">
        <f t="shared" si="41"/>
        <v>NO</v>
      </c>
      <c r="L275" s="24" t="str">
        <f t="shared" si="42"/>
        <v>NO</v>
      </c>
      <c r="M275" s="24" t="str">
        <f t="shared" si="43"/>
        <v>NO</v>
      </c>
      <c r="N275" s="18" t="str">
        <f t="shared" si="44"/>
        <v/>
      </c>
      <c r="O275" s="21" t="str">
        <f>IF(FLOTA!A275="","",FLOTA!A275)</f>
        <v/>
      </c>
      <c r="P275" s="21" t="str">
        <f>IF(FLOTA!B275="","",FLOTA!B275)</f>
        <v/>
      </c>
      <c r="Q275" s="21" t="str">
        <f>IF(FLOTA!C275="","",FLOTA!C275)</f>
        <v/>
      </c>
      <c r="R275" s="21" t="str">
        <f>IF(FLOTA!D275="","",FLOTA!D275)</f>
        <v/>
      </c>
      <c r="S275" s="21" t="str">
        <f>IF(FLOTA!E275="","",FLOTA!E275)</f>
        <v/>
      </c>
      <c r="T275" s="21" t="str">
        <f>IF(FLOTA!F275="","",FLOTA!F275)</f>
        <v/>
      </c>
      <c r="U275" s="21" t="str">
        <f>IF(FLOTA!G275="","",FLOTA!G275)</f>
        <v/>
      </c>
      <c r="V275" s="21" t="str">
        <f>IF(FLOTA!H275="","",FLOTA!H275)</f>
        <v/>
      </c>
      <c r="W275" s="21" t="str">
        <f>IF(FLOTA!L275="","",FLOTA!L275)</f>
        <v/>
      </c>
      <c r="X275" s="25" t="str">
        <f t="shared" si="45"/>
        <v/>
      </c>
      <c r="Y275" s="24" t="str">
        <f t="shared" si="46"/>
        <v/>
      </c>
      <c r="Z275" s="25" t="str">
        <f t="shared" si="47"/>
        <v/>
      </c>
    </row>
    <row r="276" spans="9:26">
      <c r="I276" s="24">
        <f t="shared" si="39"/>
        <v>0</v>
      </c>
      <c r="J276" s="24" t="str">
        <f t="shared" si="40"/>
        <v>NO</v>
      </c>
      <c r="K276" s="24" t="str">
        <f t="shared" si="41"/>
        <v>NO</v>
      </c>
      <c r="L276" s="24" t="str">
        <f t="shared" si="42"/>
        <v>NO</v>
      </c>
      <c r="M276" s="24" t="str">
        <f t="shared" si="43"/>
        <v>NO</v>
      </c>
      <c r="N276" s="18" t="str">
        <f t="shared" si="44"/>
        <v/>
      </c>
      <c r="O276" s="21" t="str">
        <f>IF(FLOTA!A276="","",FLOTA!A276)</f>
        <v/>
      </c>
      <c r="P276" s="21" t="str">
        <f>IF(FLOTA!B276="","",FLOTA!B276)</f>
        <v/>
      </c>
      <c r="Q276" s="21" t="str">
        <f>IF(FLOTA!C276="","",FLOTA!C276)</f>
        <v/>
      </c>
      <c r="R276" s="21" t="str">
        <f>IF(FLOTA!D276="","",FLOTA!D276)</f>
        <v/>
      </c>
      <c r="S276" s="21" t="str">
        <f>IF(FLOTA!E276="","",FLOTA!E276)</f>
        <v/>
      </c>
      <c r="T276" s="21" t="str">
        <f>IF(FLOTA!F276="","",FLOTA!F276)</f>
        <v/>
      </c>
      <c r="U276" s="21" t="str">
        <f>IF(FLOTA!G276="","",FLOTA!G276)</f>
        <v/>
      </c>
      <c r="V276" s="21" t="str">
        <f>IF(FLOTA!H276="","",FLOTA!H276)</f>
        <v/>
      </c>
      <c r="W276" s="21" t="str">
        <f>IF(FLOTA!L276="","",FLOTA!L276)</f>
        <v/>
      </c>
      <c r="X276" s="25" t="str">
        <f t="shared" si="45"/>
        <v/>
      </c>
      <c r="Y276" s="24" t="str">
        <f t="shared" si="46"/>
        <v/>
      </c>
      <c r="Z276" s="25" t="str">
        <f t="shared" si="47"/>
        <v/>
      </c>
    </row>
    <row r="277" spans="9:26">
      <c r="I277" s="24">
        <f t="shared" si="39"/>
        <v>0</v>
      </c>
      <c r="J277" s="24" t="str">
        <f t="shared" si="40"/>
        <v>NO</v>
      </c>
      <c r="K277" s="24" t="str">
        <f t="shared" si="41"/>
        <v>NO</v>
      </c>
      <c r="L277" s="24" t="str">
        <f t="shared" si="42"/>
        <v>NO</v>
      </c>
      <c r="M277" s="24" t="str">
        <f t="shared" si="43"/>
        <v>NO</v>
      </c>
      <c r="N277" s="18" t="str">
        <f t="shared" si="44"/>
        <v/>
      </c>
      <c r="O277" s="21" t="str">
        <f>IF(FLOTA!A277="","",FLOTA!A277)</f>
        <v/>
      </c>
      <c r="P277" s="21" t="str">
        <f>IF(FLOTA!B277="","",FLOTA!B277)</f>
        <v/>
      </c>
      <c r="Q277" s="21" t="str">
        <f>IF(FLOTA!C277="","",FLOTA!C277)</f>
        <v/>
      </c>
      <c r="R277" s="21" t="str">
        <f>IF(FLOTA!D277="","",FLOTA!D277)</f>
        <v/>
      </c>
      <c r="S277" s="21" t="str">
        <f>IF(FLOTA!E277="","",FLOTA!E277)</f>
        <v/>
      </c>
      <c r="T277" s="21" t="str">
        <f>IF(FLOTA!F277="","",FLOTA!F277)</f>
        <v/>
      </c>
      <c r="U277" s="21" t="str">
        <f>IF(FLOTA!G277="","",FLOTA!G277)</f>
        <v/>
      </c>
      <c r="V277" s="21" t="str">
        <f>IF(FLOTA!H277="","",FLOTA!H277)</f>
        <v/>
      </c>
      <c r="W277" s="21" t="str">
        <f>IF(FLOTA!L277="","",FLOTA!L277)</f>
        <v/>
      </c>
      <c r="X277" s="25" t="str">
        <f t="shared" si="45"/>
        <v/>
      </c>
      <c r="Y277" s="24" t="str">
        <f t="shared" si="46"/>
        <v/>
      </c>
      <c r="Z277" s="25" t="str">
        <f t="shared" si="47"/>
        <v/>
      </c>
    </row>
    <row r="278" spans="9:26">
      <c r="I278" s="24">
        <f t="shared" si="39"/>
        <v>0</v>
      </c>
      <c r="J278" s="24" t="str">
        <f t="shared" si="40"/>
        <v>NO</v>
      </c>
      <c r="K278" s="24" t="str">
        <f t="shared" si="41"/>
        <v>NO</v>
      </c>
      <c r="L278" s="24" t="str">
        <f t="shared" si="42"/>
        <v>NO</v>
      </c>
      <c r="M278" s="24" t="str">
        <f t="shared" si="43"/>
        <v>NO</v>
      </c>
      <c r="N278" s="18" t="str">
        <f t="shared" si="44"/>
        <v/>
      </c>
      <c r="O278" s="21" t="str">
        <f>IF(FLOTA!A278="","",FLOTA!A278)</f>
        <v/>
      </c>
      <c r="P278" s="21" t="str">
        <f>IF(FLOTA!B278="","",FLOTA!B278)</f>
        <v/>
      </c>
      <c r="Q278" s="21" t="str">
        <f>IF(FLOTA!C278="","",FLOTA!C278)</f>
        <v/>
      </c>
      <c r="R278" s="21" t="str">
        <f>IF(FLOTA!D278="","",FLOTA!D278)</f>
        <v/>
      </c>
      <c r="S278" s="21" t="str">
        <f>IF(FLOTA!E278="","",FLOTA!E278)</f>
        <v/>
      </c>
      <c r="T278" s="21" t="str">
        <f>IF(FLOTA!F278="","",FLOTA!F278)</f>
        <v/>
      </c>
      <c r="U278" s="21" t="str">
        <f>IF(FLOTA!G278="","",FLOTA!G278)</f>
        <v/>
      </c>
      <c r="V278" s="21" t="str">
        <f>IF(FLOTA!H278="","",FLOTA!H278)</f>
        <v/>
      </c>
      <c r="W278" s="21" t="str">
        <f>IF(FLOTA!L278="","",FLOTA!L278)</f>
        <v/>
      </c>
      <c r="X278" s="25" t="str">
        <f t="shared" si="45"/>
        <v/>
      </c>
      <c r="Y278" s="24" t="str">
        <f t="shared" si="46"/>
        <v/>
      </c>
      <c r="Z278" s="25" t="str">
        <f t="shared" si="47"/>
        <v/>
      </c>
    </row>
    <row r="279" spans="9:26">
      <c r="I279" s="24">
        <f t="shared" si="39"/>
        <v>0</v>
      </c>
      <c r="J279" s="24" t="str">
        <f t="shared" si="40"/>
        <v>NO</v>
      </c>
      <c r="K279" s="24" t="str">
        <f t="shared" si="41"/>
        <v>NO</v>
      </c>
      <c r="L279" s="24" t="str">
        <f t="shared" si="42"/>
        <v>NO</v>
      </c>
      <c r="M279" s="24" t="str">
        <f t="shared" si="43"/>
        <v>NO</v>
      </c>
      <c r="N279" s="18" t="str">
        <f t="shared" si="44"/>
        <v/>
      </c>
      <c r="O279" s="21" t="str">
        <f>IF(FLOTA!A279="","",FLOTA!A279)</f>
        <v/>
      </c>
      <c r="P279" s="21" t="str">
        <f>IF(FLOTA!B279="","",FLOTA!B279)</f>
        <v/>
      </c>
      <c r="Q279" s="21" t="str">
        <f>IF(FLOTA!C279="","",FLOTA!C279)</f>
        <v/>
      </c>
      <c r="R279" s="21" t="str">
        <f>IF(FLOTA!D279="","",FLOTA!D279)</f>
        <v/>
      </c>
      <c r="S279" s="21" t="str">
        <f>IF(FLOTA!E279="","",FLOTA!E279)</f>
        <v/>
      </c>
      <c r="T279" s="21" t="str">
        <f>IF(FLOTA!F279="","",FLOTA!F279)</f>
        <v/>
      </c>
      <c r="U279" s="21" t="str">
        <f>IF(FLOTA!G279="","",FLOTA!G279)</f>
        <v/>
      </c>
      <c r="V279" s="21" t="str">
        <f>IF(FLOTA!H279="","",FLOTA!H279)</f>
        <v/>
      </c>
      <c r="W279" s="21" t="str">
        <f>IF(FLOTA!L279="","",FLOTA!L279)</f>
        <v/>
      </c>
      <c r="X279" s="25" t="str">
        <f t="shared" si="45"/>
        <v/>
      </c>
      <c r="Y279" s="24" t="str">
        <f t="shared" si="46"/>
        <v/>
      </c>
      <c r="Z279" s="25" t="str">
        <f t="shared" si="47"/>
        <v/>
      </c>
    </row>
    <row r="280" spans="9:26">
      <c r="I280" s="24">
        <f t="shared" si="39"/>
        <v>0</v>
      </c>
      <c r="J280" s="24" t="str">
        <f t="shared" si="40"/>
        <v>NO</v>
      </c>
      <c r="K280" s="24" t="str">
        <f t="shared" si="41"/>
        <v>NO</v>
      </c>
      <c r="L280" s="24" t="str">
        <f t="shared" si="42"/>
        <v>NO</v>
      </c>
      <c r="M280" s="24" t="str">
        <f t="shared" si="43"/>
        <v>NO</v>
      </c>
      <c r="N280" s="18" t="str">
        <f t="shared" si="44"/>
        <v/>
      </c>
      <c r="O280" s="21" t="str">
        <f>IF(FLOTA!A280="","",FLOTA!A280)</f>
        <v/>
      </c>
      <c r="P280" s="21" t="str">
        <f>IF(FLOTA!B280="","",FLOTA!B280)</f>
        <v/>
      </c>
      <c r="Q280" s="21" t="str">
        <f>IF(FLOTA!C280="","",FLOTA!C280)</f>
        <v/>
      </c>
      <c r="R280" s="21" t="str">
        <f>IF(FLOTA!D280="","",FLOTA!D280)</f>
        <v/>
      </c>
      <c r="S280" s="21" t="str">
        <f>IF(FLOTA!E280="","",FLOTA!E280)</f>
        <v/>
      </c>
      <c r="T280" s="21" t="str">
        <f>IF(FLOTA!F280="","",FLOTA!F280)</f>
        <v/>
      </c>
      <c r="U280" s="21" t="str">
        <f>IF(FLOTA!G280="","",FLOTA!G280)</f>
        <v/>
      </c>
      <c r="V280" s="21" t="str">
        <f>IF(FLOTA!H280="","",FLOTA!H280)</f>
        <v/>
      </c>
      <c r="W280" s="21" t="str">
        <f>IF(FLOTA!L280="","",FLOTA!L280)</f>
        <v/>
      </c>
      <c r="X280" s="25" t="str">
        <f t="shared" si="45"/>
        <v/>
      </c>
      <c r="Y280" s="24" t="str">
        <f t="shared" si="46"/>
        <v/>
      </c>
      <c r="Z280" s="25" t="str">
        <f t="shared" si="47"/>
        <v/>
      </c>
    </row>
    <row r="281" spans="9:26">
      <c r="I281" s="24">
        <f t="shared" si="39"/>
        <v>0</v>
      </c>
      <c r="J281" s="24" t="str">
        <f t="shared" si="40"/>
        <v>NO</v>
      </c>
      <c r="K281" s="24" t="str">
        <f t="shared" si="41"/>
        <v>NO</v>
      </c>
      <c r="L281" s="24" t="str">
        <f t="shared" si="42"/>
        <v>NO</v>
      </c>
      <c r="M281" s="24" t="str">
        <f t="shared" si="43"/>
        <v>NO</v>
      </c>
      <c r="N281" s="18" t="str">
        <f t="shared" si="44"/>
        <v/>
      </c>
      <c r="O281" s="21" t="str">
        <f>IF(FLOTA!A281="","",FLOTA!A281)</f>
        <v/>
      </c>
      <c r="P281" s="21" t="str">
        <f>IF(FLOTA!B281="","",FLOTA!B281)</f>
        <v/>
      </c>
      <c r="Q281" s="21" t="str">
        <f>IF(FLOTA!C281="","",FLOTA!C281)</f>
        <v/>
      </c>
      <c r="R281" s="21" t="str">
        <f>IF(FLOTA!D281="","",FLOTA!D281)</f>
        <v/>
      </c>
      <c r="S281" s="21" t="str">
        <f>IF(FLOTA!E281="","",FLOTA!E281)</f>
        <v/>
      </c>
      <c r="T281" s="21" t="str">
        <f>IF(FLOTA!F281="","",FLOTA!F281)</f>
        <v/>
      </c>
      <c r="U281" s="21" t="str">
        <f>IF(FLOTA!G281="","",FLOTA!G281)</f>
        <v/>
      </c>
      <c r="V281" s="21" t="str">
        <f>IF(FLOTA!H281="","",FLOTA!H281)</f>
        <v/>
      </c>
      <c r="W281" s="21" t="str">
        <f>IF(FLOTA!L281="","",FLOTA!L281)</f>
        <v/>
      </c>
      <c r="X281" s="25" t="str">
        <f t="shared" si="45"/>
        <v/>
      </c>
      <c r="Y281" s="24" t="str">
        <f t="shared" si="46"/>
        <v/>
      </c>
      <c r="Z281" s="25" t="str">
        <f t="shared" si="47"/>
        <v/>
      </c>
    </row>
    <row r="282" spans="9:26">
      <c r="I282" s="24">
        <f t="shared" si="39"/>
        <v>0</v>
      </c>
      <c r="J282" s="24" t="str">
        <f t="shared" si="40"/>
        <v>NO</v>
      </c>
      <c r="K282" s="24" t="str">
        <f t="shared" si="41"/>
        <v>NO</v>
      </c>
      <c r="L282" s="24" t="str">
        <f t="shared" si="42"/>
        <v>NO</v>
      </c>
      <c r="M282" s="24" t="str">
        <f t="shared" si="43"/>
        <v>NO</v>
      </c>
      <c r="N282" s="18" t="str">
        <f t="shared" si="44"/>
        <v/>
      </c>
      <c r="O282" s="21" t="str">
        <f>IF(FLOTA!A282="","",FLOTA!A282)</f>
        <v/>
      </c>
      <c r="P282" s="21" t="str">
        <f>IF(FLOTA!B282="","",FLOTA!B282)</f>
        <v/>
      </c>
      <c r="Q282" s="21" t="str">
        <f>IF(FLOTA!C282="","",FLOTA!C282)</f>
        <v/>
      </c>
      <c r="R282" s="21" t="str">
        <f>IF(FLOTA!D282="","",FLOTA!D282)</f>
        <v/>
      </c>
      <c r="S282" s="21" t="str">
        <f>IF(FLOTA!E282="","",FLOTA!E282)</f>
        <v/>
      </c>
      <c r="T282" s="21" t="str">
        <f>IF(FLOTA!F282="","",FLOTA!F282)</f>
        <v/>
      </c>
      <c r="U282" s="21" t="str">
        <f>IF(FLOTA!G282="","",FLOTA!G282)</f>
        <v/>
      </c>
      <c r="V282" s="21" t="str">
        <f>IF(FLOTA!H282="","",FLOTA!H282)</f>
        <v/>
      </c>
      <c r="W282" s="21" t="str">
        <f>IF(FLOTA!L282="","",FLOTA!L282)</f>
        <v/>
      </c>
      <c r="X282" s="25" t="str">
        <f t="shared" si="45"/>
        <v/>
      </c>
      <c r="Y282" s="24" t="str">
        <f t="shared" si="46"/>
        <v/>
      </c>
      <c r="Z282" s="25" t="str">
        <f t="shared" si="47"/>
        <v/>
      </c>
    </row>
    <row r="283" spans="9:26">
      <c r="I283" s="24">
        <f t="shared" si="39"/>
        <v>0</v>
      </c>
      <c r="J283" s="24" t="str">
        <f t="shared" si="40"/>
        <v>NO</v>
      </c>
      <c r="K283" s="24" t="str">
        <f t="shared" si="41"/>
        <v>NO</v>
      </c>
      <c r="L283" s="24" t="str">
        <f t="shared" si="42"/>
        <v>NO</v>
      </c>
      <c r="M283" s="24" t="str">
        <f t="shared" si="43"/>
        <v>NO</v>
      </c>
      <c r="N283" s="18" t="str">
        <f t="shared" si="44"/>
        <v/>
      </c>
      <c r="O283" s="21" t="str">
        <f>IF(FLOTA!A283="","",FLOTA!A283)</f>
        <v/>
      </c>
      <c r="P283" s="21" t="str">
        <f>IF(FLOTA!B283="","",FLOTA!B283)</f>
        <v/>
      </c>
      <c r="Q283" s="21" t="str">
        <f>IF(FLOTA!C283="","",FLOTA!C283)</f>
        <v/>
      </c>
      <c r="R283" s="21" t="str">
        <f>IF(FLOTA!D283="","",FLOTA!D283)</f>
        <v/>
      </c>
      <c r="S283" s="21" t="str">
        <f>IF(FLOTA!E283="","",FLOTA!E283)</f>
        <v/>
      </c>
      <c r="T283" s="21" t="str">
        <f>IF(FLOTA!F283="","",FLOTA!F283)</f>
        <v/>
      </c>
      <c r="U283" s="21" t="str">
        <f>IF(FLOTA!G283="","",FLOTA!G283)</f>
        <v/>
      </c>
      <c r="V283" s="21" t="str">
        <f>IF(FLOTA!H283="","",FLOTA!H283)</f>
        <v/>
      </c>
      <c r="W283" s="21" t="str">
        <f>IF(FLOTA!L283="","",FLOTA!L283)</f>
        <v/>
      </c>
      <c r="X283" s="25" t="str">
        <f t="shared" si="45"/>
        <v/>
      </c>
      <c r="Y283" s="24" t="str">
        <f t="shared" si="46"/>
        <v/>
      </c>
      <c r="Z283" s="25" t="str">
        <f t="shared" si="47"/>
        <v/>
      </c>
    </row>
    <row r="284" spans="9:26">
      <c r="I284" s="24">
        <f t="shared" si="39"/>
        <v>0</v>
      </c>
      <c r="J284" s="24" t="str">
        <f t="shared" si="40"/>
        <v>NO</v>
      </c>
      <c r="K284" s="24" t="str">
        <f t="shared" si="41"/>
        <v>NO</v>
      </c>
      <c r="L284" s="24" t="str">
        <f t="shared" si="42"/>
        <v>NO</v>
      </c>
      <c r="M284" s="24" t="str">
        <f t="shared" si="43"/>
        <v>NO</v>
      </c>
      <c r="N284" s="18" t="str">
        <f t="shared" si="44"/>
        <v/>
      </c>
      <c r="O284" s="21" t="str">
        <f>IF(FLOTA!A284="","",FLOTA!A284)</f>
        <v/>
      </c>
      <c r="P284" s="21" t="str">
        <f>IF(FLOTA!B284="","",FLOTA!B284)</f>
        <v/>
      </c>
      <c r="Q284" s="21" t="str">
        <f>IF(FLOTA!C284="","",FLOTA!C284)</f>
        <v/>
      </c>
      <c r="R284" s="21" t="str">
        <f>IF(FLOTA!D284="","",FLOTA!D284)</f>
        <v/>
      </c>
      <c r="S284" s="21" t="str">
        <f>IF(FLOTA!E284="","",FLOTA!E284)</f>
        <v/>
      </c>
      <c r="T284" s="21" t="str">
        <f>IF(FLOTA!F284="","",FLOTA!F284)</f>
        <v/>
      </c>
      <c r="U284" s="21" t="str">
        <f>IF(FLOTA!G284="","",FLOTA!G284)</f>
        <v/>
      </c>
      <c r="V284" s="21" t="str">
        <f>IF(FLOTA!H284="","",FLOTA!H284)</f>
        <v/>
      </c>
      <c r="W284" s="21" t="str">
        <f>IF(FLOTA!L284="","",FLOTA!L284)</f>
        <v/>
      </c>
      <c r="X284" s="25" t="str">
        <f t="shared" si="45"/>
        <v/>
      </c>
      <c r="Y284" s="24" t="str">
        <f t="shared" si="46"/>
        <v/>
      </c>
      <c r="Z284" s="25" t="str">
        <f t="shared" si="47"/>
        <v/>
      </c>
    </row>
    <row r="285" spans="9:26">
      <c r="I285" s="24">
        <f t="shared" si="39"/>
        <v>0</v>
      </c>
      <c r="J285" s="24" t="str">
        <f t="shared" si="40"/>
        <v>NO</v>
      </c>
      <c r="K285" s="24" t="str">
        <f t="shared" si="41"/>
        <v>NO</v>
      </c>
      <c r="L285" s="24" t="str">
        <f t="shared" si="42"/>
        <v>NO</v>
      </c>
      <c r="M285" s="24" t="str">
        <f t="shared" si="43"/>
        <v>NO</v>
      </c>
      <c r="N285" s="18" t="str">
        <f t="shared" si="44"/>
        <v/>
      </c>
      <c r="O285" s="21" t="str">
        <f>IF(FLOTA!A285="","",FLOTA!A285)</f>
        <v/>
      </c>
      <c r="P285" s="21" t="str">
        <f>IF(FLOTA!B285="","",FLOTA!B285)</f>
        <v/>
      </c>
      <c r="Q285" s="21" t="str">
        <f>IF(FLOTA!C285="","",FLOTA!C285)</f>
        <v/>
      </c>
      <c r="R285" s="21" t="str">
        <f>IF(FLOTA!D285="","",FLOTA!D285)</f>
        <v/>
      </c>
      <c r="S285" s="21" t="str">
        <f>IF(FLOTA!E285="","",FLOTA!E285)</f>
        <v/>
      </c>
      <c r="T285" s="21" t="str">
        <f>IF(FLOTA!F285="","",FLOTA!F285)</f>
        <v/>
      </c>
      <c r="U285" s="21" t="str">
        <f>IF(FLOTA!G285="","",FLOTA!G285)</f>
        <v/>
      </c>
      <c r="V285" s="21" t="str">
        <f>IF(FLOTA!H285="","",FLOTA!H285)</f>
        <v/>
      </c>
      <c r="W285" s="21" t="str">
        <f>IF(FLOTA!L285="","",FLOTA!L285)</f>
        <v/>
      </c>
      <c r="X285" s="25" t="str">
        <f t="shared" si="45"/>
        <v/>
      </c>
      <c r="Y285" s="24" t="str">
        <f t="shared" si="46"/>
        <v/>
      </c>
      <c r="Z285" s="25" t="str">
        <f t="shared" si="47"/>
        <v/>
      </c>
    </row>
    <row r="286" spans="9:26">
      <c r="I286" s="24">
        <f t="shared" si="39"/>
        <v>0</v>
      </c>
      <c r="J286" s="24" t="str">
        <f t="shared" si="40"/>
        <v>NO</v>
      </c>
      <c r="K286" s="24" t="str">
        <f t="shared" si="41"/>
        <v>NO</v>
      </c>
      <c r="L286" s="24" t="str">
        <f t="shared" si="42"/>
        <v>NO</v>
      </c>
      <c r="M286" s="24" t="str">
        <f t="shared" si="43"/>
        <v>NO</v>
      </c>
      <c r="N286" s="18" t="str">
        <f t="shared" si="44"/>
        <v/>
      </c>
      <c r="O286" s="21" t="str">
        <f>IF(FLOTA!A286="","",FLOTA!A286)</f>
        <v/>
      </c>
      <c r="P286" s="21" t="str">
        <f>IF(FLOTA!B286="","",FLOTA!B286)</f>
        <v/>
      </c>
      <c r="Q286" s="21" t="str">
        <f>IF(FLOTA!C286="","",FLOTA!C286)</f>
        <v/>
      </c>
      <c r="R286" s="21" t="str">
        <f>IF(FLOTA!D286="","",FLOTA!D286)</f>
        <v/>
      </c>
      <c r="S286" s="21" t="str">
        <f>IF(FLOTA!E286="","",FLOTA!E286)</f>
        <v/>
      </c>
      <c r="T286" s="21" t="str">
        <f>IF(FLOTA!F286="","",FLOTA!F286)</f>
        <v/>
      </c>
      <c r="U286" s="21" t="str">
        <f>IF(FLOTA!G286="","",FLOTA!G286)</f>
        <v/>
      </c>
      <c r="V286" s="21" t="str">
        <f>IF(FLOTA!H286="","",FLOTA!H286)</f>
        <v/>
      </c>
      <c r="W286" s="21" t="str">
        <f>IF(FLOTA!L286="","",FLOTA!L286)</f>
        <v/>
      </c>
      <c r="X286" s="25" t="str">
        <f t="shared" si="45"/>
        <v/>
      </c>
      <c r="Y286" s="24" t="str">
        <f t="shared" si="46"/>
        <v/>
      </c>
      <c r="Z286" s="25" t="str">
        <f t="shared" si="47"/>
        <v/>
      </c>
    </row>
    <row r="287" spans="9:26">
      <c r="I287" s="24">
        <f t="shared" si="39"/>
        <v>0</v>
      </c>
      <c r="J287" s="24" t="str">
        <f t="shared" si="40"/>
        <v>NO</v>
      </c>
      <c r="K287" s="24" t="str">
        <f t="shared" si="41"/>
        <v>NO</v>
      </c>
      <c r="L287" s="24" t="str">
        <f t="shared" si="42"/>
        <v>NO</v>
      </c>
      <c r="M287" s="24" t="str">
        <f t="shared" si="43"/>
        <v>NO</v>
      </c>
      <c r="N287" s="18" t="str">
        <f t="shared" si="44"/>
        <v/>
      </c>
      <c r="O287" s="21" t="str">
        <f>IF(FLOTA!A287="","",FLOTA!A287)</f>
        <v/>
      </c>
      <c r="P287" s="21" t="str">
        <f>IF(FLOTA!B287="","",FLOTA!B287)</f>
        <v/>
      </c>
      <c r="Q287" s="21" t="str">
        <f>IF(FLOTA!C287="","",FLOTA!C287)</f>
        <v/>
      </c>
      <c r="R287" s="21" t="str">
        <f>IF(FLOTA!D287="","",FLOTA!D287)</f>
        <v/>
      </c>
      <c r="S287" s="21" t="str">
        <f>IF(FLOTA!E287="","",FLOTA!E287)</f>
        <v/>
      </c>
      <c r="T287" s="21" t="str">
        <f>IF(FLOTA!F287="","",FLOTA!F287)</f>
        <v/>
      </c>
      <c r="U287" s="21" t="str">
        <f>IF(FLOTA!G287="","",FLOTA!G287)</f>
        <v/>
      </c>
      <c r="V287" s="21" t="str">
        <f>IF(FLOTA!H287="","",FLOTA!H287)</f>
        <v/>
      </c>
      <c r="W287" s="21" t="str">
        <f>IF(FLOTA!L287="","",FLOTA!L287)</f>
        <v/>
      </c>
      <c r="X287" s="25" t="str">
        <f t="shared" si="45"/>
        <v/>
      </c>
      <c r="Y287" s="24" t="str">
        <f t="shared" si="46"/>
        <v/>
      </c>
      <c r="Z287" s="25" t="str">
        <f t="shared" si="47"/>
        <v/>
      </c>
    </row>
    <row r="288" spans="9:26">
      <c r="I288" s="24">
        <f t="shared" si="39"/>
        <v>0</v>
      </c>
      <c r="J288" s="24" t="str">
        <f t="shared" si="40"/>
        <v>NO</v>
      </c>
      <c r="K288" s="24" t="str">
        <f t="shared" si="41"/>
        <v>NO</v>
      </c>
      <c r="L288" s="24" t="str">
        <f t="shared" si="42"/>
        <v>NO</v>
      </c>
      <c r="M288" s="24" t="str">
        <f t="shared" si="43"/>
        <v>NO</v>
      </c>
      <c r="N288" s="18" t="str">
        <f t="shared" si="44"/>
        <v/>
      </c>
      <c r="O288" s="21" t="str">
        <f>IF(FLOTA!A288="","",FLOTA!A288)</f>
        <v/>
      </c>
      <c r="P288" s="21" t="str">
        <f>IF(FLOTA!B288="","",FLOTA!B288)</f>
        <v/>
      </c>
      <c r="Q288" s="21" t="str">
        <f>IF(FLOTA!C288="","",FLOTA!C288)</f>
        <v/>
      </c>
      <c r="R288" s="21" t="str">
        <f>IF(FLOTA!D288="","",FLOTA!D288)</f>
        <v/>
      </c>
      <c r="S288" s="21" t="str">
        <f>IF(FLOTA!E288="","",FLOTA!E288)</f>
        <v/>
      </c>
      <c r="T288" s="21" t="str">
        <f>IF(FLOTA!F288="","",FLOTA!F288)</f>
        <v/>
      </c>
      <c r="U288" s="21" t="str">
        <f>IF(FLOTA!G288="","",FLOTA!G288)</f>
        <v/>
      </c>
      <c r="V288" s="21" t="str">
        <f>IF(FLOTA!H288="","",FLOTA!H288)</f>
        <v/>
      </c>
      <c r="W288" s="21" t="str">
        <f>IF(FLOTA!L288="","",FLOTA!L288)</f>
        <v/>
      </c>
      <c r="X288" s="25" t="str">
        <f t="shared" si="45"/>
        <v/>
      </c>
      <c r="Y288" s="24" t="str">
        <f t="shared" si="46"/>
        <v/>
      </c>
      <c r="Z288" s="25" t="str">
        <f t="shared" si="47"/>
        <v/>
      </c>
    </row>
    <row r="289" spans="9:26">
      <c r="I289" s="24">
        <f t="shared" si="39"/>
        <v>0</v>
      </c>
      <c r="J289" s="24" t="str">
        <f t="shared" si="40"/>
        <v>NO</v>
      </c>
      <c r="K289" s="24" t="str">
        <f t="shared" si="41"/>
        <v>NO</v>
      </c>
      <c r="L289" s="24" t="str">
        <f t="shared" si="42"/>
        <v>NO</v>
      </c>
      <c r="M289" s="24" t="str">
        <f t="shared" si="43"/>
        <v>NO</v>
      </c>
      <c r="N289" s="18" t="str">
        <f t="shared" si="44"/>
        <v/>
      </c>
      <c r="O289" s="21" t="str">
        <f>IF(FLOTA!A289="","",FLOTA!A289)</f>
        <v/>
      </c>
      <c r="P289" s="21" t="str">
        <f>IF(FLOTA!B289="","",FLOTA!B289)</f>
        <v/>
      </c>
      <c r="Q289" s="21" t="str">
        <f>IF(FLOTA!C289="","",FLOTA!C289)</f>
        <v/>
      </c>
      <c r="R289" s="21" t="str">
        <f>IF(FLOTA!D289="","",FLOTA!D289)</f>
        <v/>
      </c>
      <c r="S289" s="21" t="str">
        <f>IF(FLOTA!E289="","",FLOTA!E289)</f>
        <v/>
      </c>
      <c r="T289" s="21" t="str">
        <f>IF(FLOTA!F289="","",FLOTA!F289)</f>
        <v/>
      </c>
      <c r="U289" s="21" t="str">
        <f>IF(FLOTA!G289="","",FLOTA!G289)</f>
        <v/>
      </c>
      <c r="V289" s="21" t="str">
        <f>IF(FLOTA!H289="","",FLOTA!H289)</f>
        <v/>
      </c>
      <c r="W289" s="21" t="str">
        <f>IF(FLOTA!L289="","",FLOTA!L289)</f>
        <v/>
      </c>
      <c r="X289" s="25" t="str">
        <f t="shared" si="45"/>
        <v/>
      </c>
      <c r="Y289" s="24" t="str">
        <f t="shared" si="46"/>
        <v/>
      </c>
      <c r="Z289" s="25" t="str">
        <f t="shared" si="47"/>
        <v/>
      </c>
    </row>
    <row r="290" spans="9:26">
      <c r="I290" s="24">
        <f t="shared" si="39"/>
        <v>0</v>
      </c>
      <c r="J290" s="24" t="str">
        <f t="shared" si="40"/>
        <v>NO</v>
      </c>
      <c r="K290" s="24" t="str">
        <f t="shared" si="41"/>
        <v>NO</v>
      </c>
      <c r="L290" s="24" t="str">
        <f t="shared" si="42"/>
        <v>NO</v>
      </c>
      <c r="M290" s="24" t="str">
        <f t="shared" si="43"/>
        <v>NO</v>
      </c>
      <c r="N290" s="18" t="str">
        <f t="shared" si="44"/>
        <v/>
      </c>
      <c r="O290" s="21" t="str">
        <f>IF(FLOTA!A290="","",FLOTA!A290)</f>
        <v/>
      </c>
      <c r="P290" s="21" t="str">
        <f>IF(FLOTA!B290="","",FLOTA!B290)</f>
        <v/>
      </c>
      <c r="Q290" s="21" t="str">
        <f>IF(FLOTA!C290="","",FLOTA!C290)</f>
        <v/>
      </c>
      <c r="R290" s="21" t="str">
        <f>IF(FLOTA!D290="","",FLOTA!D290)</f>
        <v/>
      </c>
      <c r="S290" s="21" t="str">
        <f>IF(FLOTA!E290="","",FLOTA!E290)</f>
        <v/>
      </c>
      <c r="T290" s="21" t="str">
        <f>IF(FLOTA!F290="","",FLOTA!F290)</f>
        <v/>
      </c>
      <c r="U290" s="21" t="str">
        <f>IF(FLOTA!G290="","",FLOTA!G290)</f>
        <v/>
      </c>
      <c r="V290" s="21" t="str">
        <f>IF(FLOTA!H290="","",FLOTA!H290)</f>
        <v/>
      </c>
      <c r="W290" s="21" t="str">
        <f>IF(FLOTA!L290="","",FLOTA!L290)</f>
        <v/>
      </c>
      <c r="X290" s="25" t="str">
        <f t="shared" si="45"/>
        <v/>
      </c>
      <c r="Y290" s="24" t="str">
        <f t="shared" si="46"/>
        <v/>
      </c>
      <c r="Z290" s="25" t="str">
        <f t="shared" si="47"/>
        <v/>
      </c>
    </row>
    <row r="291" spans="9:26">
      <c r="I291" s="24">
        <f t="shared" si="39"/>
        <v>0</v>
      </c>
      <c r="J291" s="24" t="str">
        <f t="shared" si="40"/>
        <v>NO</v>
      </c>
      <c r="K291" s="24" t="str">
        <f t="shared" si="41"/>
        <v>NO</v>
      </c>
      <c r="L291" s="24" t="str">
        <f t="shared" si="42"/>
        <v>NO</v>
      </c>
      <c r="M291" s="24" t="str">
        <f t="shared" si="43"/>
        <v>NO</v>
      </c>
      <c r="N291" s="18" t="str">
        <f t="shared" si="44"/>
        <v/>
      </c>
      <c r="O291" s="21" t="str">
        <f>IF(FLOTA!A291="","",FLOTA!A291)</f>
        <v/>
      </c>
      <c r="P291" s="21" t="str">
        <f>IF(FLOTA!B291="","",FLOTA!B291)</f>
        <v/>
      </c>
      <c r="Q291" s="21" t="str">
        <f>IF(FLOTA!C291="","",FLOTA!C291)</f>
        <v/>
      </c>
      <c r="R291" s="21" t="str">
        <f>IF(FLOTA!D291="","",FLOTA!D291)</f>
        <v/>
      </c>
      <c r="S291" s="21" t="str">
        <f>IF(FLOTA!E291="","",FLOTA!E291)</f>
        <v/>
      </c>
      <c r="T291" s="21" t="str">
        <f>IF(FLOTA!F291="","",FLOTA!F291)</f>
        <v/>
      </c>
      <c r="U291" s="21" t="str">
        <f>IF(FLOTA!G291="","",FLOTA!G291)</f>
        <v/>
      </c>
      <c r="V291" s="21" t="str">
        <f>IF(FLOTA!H291="","",FLOTA!H291)</f>
        <v/>
      </c>
      <c r="W291" s="21" t="str">
        <f>IF(FLOTA!L291="","",FLOTA!L291)</f>
        <v/>
      </c>
      <c r="X291" s="25" t="str">
        <f t="shared" si="45"/>
        <v/>
      </c>
      <c r="Y291" s="24" t="str">
        <f t="shared" si="46"/>
        <v/>
      </c>
      <c r="Z291" s="25" t="str">
        <f t="shared" si="47"/>
        <v/>
      </c>
    </row>
    <row r="292" spans="9:26">
      <c r="I292" s="24">
        <f t="shared" si="39"/>
        <v>0</v>
      </c>
      <c r="J292" s="24" t="str">
        <f t="shared" si="40"/>
        <v>NO</v>
      </c>
      <c r="K292" s="24" t="str">
        <f t="shared" si="41"/>
        <v>NO</v>
      </c>
      <c r="L292" s="24" t="str">
        <f t="shared" si="42"/>
        <v>NO</v>
      </c>
      <c r="M292" s="24" t="str">
        <f t="shared" si="43"/>
        <v>NO</v>
      </c>
      <c r="N292" s="18" t="str">
        <f t="shared" si="44"/>
        <v/>
      </c>
      <c r="O292" s="21" t="str">
        <f>IF(FLOTA!A292="","",FLOTA!A292)</f>
        <v/>
      </c>
      <c r="P292" s="21" t="str">
        <f>IF(FLOTA!B292="","",FLOTA!B292)</f>
        <v/>
      </c>
      <c r="Q292" s="21" t="str">
        <f>IF(FLOTA!C292="","",FLOTA!C292)</f>
        <v/>
      </c>
      <c r="R292" s="21" t="str">
        <f>IF(FLOTA!D292="","",FLOTA!D292)</f>
        <v/>
      </c>
      <c r="S292" s="21" t="str">
        <f>IF(FLOTA!E292="","",FLOTA!E292)</f>
        <v/>
      </c>
      <c r="T292" s="21" t="str">
        <f>IF(FLOTA!F292="","",FLOTA!F292)</f>
        <v/>
      </c>
      <c r="U292" s="21" t="str">
        <f>IF(FLOTA!G292="","",FLOTA!G292)</f>
        <v/>
      </c>
      <c r="V292" s="21" t="str">
        <f>IF(FLOTA!H292="","",FLOTA!H292)</f>
        <v/>
      </c>
      <c r="W292" s="21" t="str">
        <f>IF(FLOTA!L292="","",FLOTA!L292)</f>
        <v/>
      </c>
      <c r="X292" s="25" t="str">
        <f t="shared" si="45"/>
        <v/>
      </c>
      <c r="Y292" s="24" t="str">
        <f t="shared" si="46"/>
        <v/>
      </c>
      <c r="Z292" s="25" t="str">
        <f t="shared" si="47"/>
        <v/>
      </c>
    </row>
    <row r="293" spans="9:26">
      <c r="I293" s="24">
        <f t="shared" si="39"/>
        <v>0</v>
      </c>
      <c r="J293" s="24" t="str">
        <f t="shared" si="40"/>
        <v>NO</v>
      </c>
      <c r="K293" s="24" t="str">
        <f t="shared" si="41"/>
        <v>NO</v>
      </c>
      <c r="L293" s="24" t="str">
        <f t="shared" si="42"/>
        <v>NO</v>
      </c>
      <c r="M293" s="24" t="str">
        <f t="shared" si="43"/>
        <v>NO</v>
      </c>
      <c r="N293" s="18" t="str">
        <f t="shared" si="44"/>
        <v/>
      </c>
      <c r="O293" s="21" t="str">
        <f>IF(FLOTA!A293="","",FLOTA!A293)</f>
        <v/>
      </c>
      <c r="P293" s="21" t="str">
        <f>IF(FLOTA!B293="","",FLOTA!B293)</f>
        <v/>
      </c>
      <c r="Q293" s="21" t="str">
        <f>IF(FLOTA!C293="","",FLOTA!C293)</f>
        <v/>
      </c>
      <c r="R293" s="21" t="str">
        <f>IF(FLOTA!D293="","",FLOTA!D293)</f>
        <v/>
      </c>
      <c r="S293" s="21" t="str">
        <f>IF(FLOTA!E293="","",FLOTA!E293)</f>
        <v/>
      </c>
      <c r="T293" s="21" t="str">
        <f>IF(FLOTA!F293="","",FLOTA!F293)</f>
        <v/>
      </c>
      <c r="U293" s="21" t="str">
        <f>IF(FLOTA!G293="","",FLOTA!G293)</f>
        <v/>
      </c>
      <c r="V293" s="21" t="str">
        <f>IF(FLOTA!H293="","",FLOTA!H293)</f>
        <v/>
      </c>
      <c r="W293" s="21" t="str">
        <f>IF(FLOTA!L293="","",FLOTA!L293)</f>
        <v/>
      </c>
      <c r="X293" s="25" t="str">
        <f t="shared" si="45"/>
        <v/>
      </c>
      <c r="Y293" s="24" t="str">
        <f t="shared" si="46"/>
        <v/>
      </c>
      <c r="Z293" s="25" t="str">
        <f t="shared" si="47"/>
        <v/>
      </c>
    </row>
    <row r="294" spans="9:26">
      <c r="I294" s="24">
        <f t="shared" si="39"/>
        <v>0</v>
      </c>
      <c r="J294" s="24" t="str">
        <f t="shared" si="40"/>
        <v>NO</v>
      </c>
      <c r="K294" s="24" t="str">
        <f t="shared" si="41"/>
        <v>NO</v>
      </c>
      <c r="L294" s="24" t="str">
        <f t="shared" si="42"/>
        <v>NO</v>
      </c>
      <c r="M294" s="24" t="str">
        <f t="shared" si="43"/>
        <v>NO</v>
      </c>
      <c r="N294" s="18" t="str">
        <f t="shared" si="44"/>
        <v/>
      </c>
      <c r="O294" s="21" t="str">
        <f>IF(FLOTA!A294="","",FLOTA!A294)</f>
        <v/>
      </c>
      <c r="P294" s="21" t="str">
        <f>IF(FLOTA!B294="","",FLOTA!B294)</f>
        <v/>
      </c>
      <c r="Q294" s="21" t="str">
        <f>IF(FLOTA!C294="","",FLOTA!C294)</f>
        <v/>
      </c>
      <c r="R294" s="21" t="str">
        <f>IF(FLOTA!D294="","",FLOTA!D294)</f>
        <v/>
      </c>
      <c r="S294" s="21" t="str">
        <f>IF(FLOTA!E294="","",FLOTA!E294)</f>
        <v/>
      </c>
      <c r="T294" s="21" t="str">
        <f>IF(FLOTA!F294="","",FLOTA!F294)</f>
        <v/>
      </c>
      <c r="U294" s="21" t="str">
        <f>IF(FLOTA!G294="","",FLOTA!G294)</f>
        <v/>
      </c>
      <c r="V294" s="21" t="str">
        <f>IF(FLOTA!H294="","",FLOTA!H294)</f>
        <v/>
      </c>
      <c r="W294" s="21" t="str">
        <f>IF(FLOTA!L294="","",FLOTA!L294)</f>
        <v/>
      </c>
      <c r="X294" s="25" t="str">
        <f t="shared" si="45"/>
        <v/>
      </c>
      <c r="Y294" s="24" t="str">
        <f t="shared" si="46"/>
        <v/>
      </c>
      <c r="Z294" s="25" t="str">
        <f t="shared" si="47"/>
        <v/>
      </c>
    </row>
    <row r="295" spans="9:26">
      <c r="I295" s="24">
        <f t="shared" si="39"/>
        <v>0</v>
      </c>
      <c r="J295" s="24" t="str">
        <f t="shared" si="40"/>
        <v>NO</v>
      </c>
      <c r="K295" s="24" t="str">
        <f t="shared" si="41"/>
        <v>NO</v>
      </c>
      <c r="L295" s="24" t="str">
        <f t="shared" si="42"/>
        <v>NO</v>
      </c>
      <c r="M295" s="24" t="str">
        <f t="shared" si="43"/>
        <v>NO</v>
      </c>
      <c r="N295" s="18" t="str">
        <f t="shared" si="44"/>
        <v/>
      </c>
      <c r="O295" s="21" t="str">
        <f>IF(FLOTA!A295="","",FLOTA!A295)</f>
        <v/>
      </c>
      <c r="P295" s="21" t="str">
        <f>IF(FLOTA!B295="","",FLOTA!B295)</f>
        <v/>
      </c>
      <c r="Q295" s="21" t="str">
        <f>IF(FLOTA!C295="","",FLOTA!C295)</f>
        <v/>
      </c>
      <c r="R295" s="21" t="str">
        <f>IF(FLOTA!D295="","",FLOTA!D295)</f>
        <v/>
      </c>
      <c r="S295" s="21" t="str">
        <f>IF(FLOTA!E295="","",FLOTA!E295)</f>
        <v/>
      </c>
      <c r="T295" s="21" t="str">
        <f>IF(FLOTA!F295="","",FLOTA!F295)</f>
        <v/>
      </c>
      <c r="U295" s="21" t="str">
        <f>IF(FLOTA!G295="","",FLOTA!G295)</f>
        <v/>
      </c>
      <c r="V295" s="21" t="str">
        <f>IF(FLOTA!H295="","",FLOTA!H295)</f>
        <v/>
      </c>
      <c r="W295" s="21" t="str">
        <f>IF(FLOTA!L295="","",FLOTA!L295)</f>
        <v/>
      </c>
      <c r="X295" s="25" t="str">
        <f t="shared" si="45"/>
        <v/>
      </c>
      <c r="Y295" s="24" t="str">
        <f t="shared" si="46"/>
        <v/>
      </c>
      <c r="Z295" s="25" t="str">
        <f t="shared" si="47"/>
        <v/>
      </c>
    </row>
    <row r="296" spans="9:26">
      <c r="I296" s="24">
        <f t="shared" si="39"/>
        <v>0</v>
      </c>
      <c r="J296" s="24" t="str">
        <f t="shared" si="40"/>
        <v>NO</v>
      </c>
      <c r="K296" s="24" t="str">
        <f t="shared" si="41"/>
        <v>NO</v>
      </c>
      <c r="L296" s="24" t="str">
        <f t="shared" si="42"/>
        <v>NO</v>
      </c>
      <c r="M296" s="24" t="str">
        <f t="shared" si="43"/>
        <v>NO</v>
      </c>
      <c r="N296" s="18" t="str">
        <f t="shared" si="44"/>
        <v/>
      </c>
      <c r="O296" s="21" t="str">
        <f>IF(FLOTA!A296="","",FLOTA!A296)</f>
        <v/>
      </c>
      <c r="P296" s="21" t="str">
        <f>IF(FLOTA!B296="","",FLOTA!B296)</f>
        <v/>
      </c>
      <c r="Q296" s="21" t="str">
        <f>IF(FLOTA!C296="","",FLOTA!C296)</f>
        <v/>
      </c>
      <c r="R296" s="21" t="str">
        <f>IF(FLOTA!D296="","",FLOTA!D296)</f>
        <v/>
      </c>
      <c r="S296" s="21" t="str">
        <f>IF(FLOTA!E296="","",FLOTA!E296)</f>
        <v/>
      </c>
      <c r="T296" s="21" t="str">
        <f>IF(FLOTA!F296="","",FLOTA!F296)</f>
        <v/>
      </c>
      <c r="U296" s="21" t="str">
        <f>IF(FLOTA!G296="","",FLOTA!G296)</f>
        <v/>
      </c>
      <c r="V296" s="21" t="str">
        <f>IF(FLOTA!H296="","",FLOTA!H296)</f>
        <v/>
      </c>
      <c r="W296" s="21" t="str">
        <f>IF(FLOTA!L296="","",FLOTA!L296)</f>
        <v/>
      </c>
      <c r="X296" s="25" t="str">
        <f t="shared" si="45"/>
        <v/>
      </c>
      <c r="Y296" s="24" t="str">
        <f t="shared" si="46"/>
        <v/>
      </c>
      <c r="Z296" s="25" t="str">
        <f t="shared" si="47"/>
        <v/>
      </c>
    </row>
    <row r="297" spans="9:26">
      <c r="I297" s="24">
        <f t="shared" si="39"/>
        <v>0</v>
      </c>
      <c r="J297" s="24" t="str">
        <f t="shared" si="40"/>
        <v>NO</v>
      </c>
      <c r="K297" s="24" t="str">
        <f t="shared" si="41"/>
        <v>NO</v>
      </c>
      <c r="L297" s="24" t="str">
        <f t="shared" si="42"/>
        <v>NO</v>
      </c>
      <c r="M297" s="24" t="str">
        <f t="shared" si="43"/>
        <v>NO</v>
      </c>
      <c r="N297" s="18" t="str">
        <f t="shared" si="44"/>
        <v/>
      </c>
      <c r="O297" s="21" t="str">
        <f>IF(FLOTA!A297="","",FLOTA!A297)</f>
        <v/>
      </c>
      <c r="P297" s="21" t="str">
        <f>IF(FLOTA!B297="","",FLOTA!B297)</f>
        <v/>
      </c>
      <c r="Q297" s="21" t="str">
        <f>IF(FLOTA!C297="","",FLOTA!C297)</f>
        <v/>
      </c>
      <c r="R297" s="21" t="str">
        <f>IF(FLOTA!D297="","",FLOTA!D297)</f>
        <v/>
      </c>
      <c r="S297" s="21" t="str">
        <f>IF(FLOTA!E297="","",FLOTA!E297)</f>
        <v/>
      </c>
      <c r="T297" s="21" t="str">
        <f>IF(FLOTA!F297="","",FLOTA!F297)</f>
        <v/>
      </c>
      <c r="U297" s="21" t="str">
        <f>IF(FLOTA!G297="","",FLOTA!G297)</f>
        <v/>
      </c>
      <c r="V297" s="21" t="str">
        <f>IF(FLOTA!H297="","",FLOTA!H297)</f>
        <v/>
      </c>
      <c r="W297" s="21" t="str">
        <f>IF(FLOTA!L297="","",FLOTA!L297)</f>
        <v/>
      </c>
      <c r="X297" s="25" t="str">
        <f t="shared" si="45"/>
        <v/>
      </c>
      <c r="Y297" s="24" t="str">
        <f t="shared" si="46"/>
        <v/>
      </c>
      <c r="Z297" s="25" t="str">
        <f t="shared" si="47"/>
        <v/>
      </c>
    </row>
    <row r="298" spans="9:26">
      <c r="I298" s="24">
        <f t="shared" si="39"/>
        <v>0</v>
      </c>
      <c r="J298" s="24" t="str">
        <f t="shared" si="40"/>
        <v>NO</v>
      </c>
      <c r="K298" s="24" t="str">
        <f t="shared" si="41"/>
        <v>NO</v>
      </c>
      <c r="L298" s="24" t="str">
        <f t="shared" si="42"/>
        <v>NO</v>
      </c>
      <c r="M298" s="24" t="str">
        <f t="shared" si="43"/>
        <v>NO</v>
      </c>
      <c r="N298" s="18" t="str">
        <f t="shared" si="44"/>
        <v/>
      </c>
      <c r="O298" s="21" t="str">
        <f>IF(FLOTA!A298="","",FLOTA!A298)</f>
        <v/>
      </c>
      <c r="P298" s="21" t="str">
        <f>IF(FLOTA!B298="","",FLOTA!B298)</f>
        <v/>
      </c>
      <c r="Q298" s="21" t="str">
        <f>IF(FLOTA!C298="","",FLOTA!C298)</f>
        <v/>
      </c>
      <c r="R298" s="21" t="str">
        <f>IF(FLOTA!D298="","",FLOTA!D298)</f>
        <v/>
      </c>
      <c r="S298" s="21" t="str">
        <f>IF(FLOTA!E298="","",FLOTA!E298)</f>
        <v/>
      </c>
      <c r="T298" s="21" t="str">
        <f>IF(FLOTA!F298="","",FLOTA!F298)</f>
        <v/>
      </c>
      <c r="U298" s="21" t="str">
        <f>IF(FLOTA!G298="","",FLOTA!G298)</f>
        <v/>
      </c>
      <c r="V298" s="21" t="str">
        <f>IF(FLOTA!H298="","",FLOTA!H298)</f>
        <v/>
      </c>
      <c r="W298" s="21" t="str">
        <f>IF(FLOTA!L298="","",FLOTA!L298)</f>
        <v/>
      </c>
      <c r="X298" s="25" t="str">
        <f t="shared" si="45"/>
        <v/>
      </c>
      <c r="Y298" s="24" t="str">
        <f t="shared" si="46"/>
        <v/>
      </c>
      <c r="Z298" s="25" t="str">
        <f t="shared" si="47"/>
        <v/>
      </c>
    </row>
    <row r="299" spans="9:26">
      <c r="I299" s="24">
        <f t="shared" si="39"/>
        <v>0</v>
      </c>
      <c r="J299" s="24" t="str">
        <f t="shared" si="40"/>
        <v>NO</v>
      </c>
      <c r="K299" s="24" t="str">
        <f t="shared" si="41"/>
        <v>NO</v>
      </c>
      <c r="L299" s="24" t="str">
        <f t="shared" si="42"/>
        <v>NO</v>
      </c>
      <c r="M299" s="24" t="str">
        <f t="shared" si="43"/>
        <v>NO</v>
      </c>
      <c r="N299" s="18" t="str">
        <f t="shared" si="44"/>
        <v/>
      </c>
      <c r="O299" s="21" t="str">
        <f>IF(FLOTA!A299="","",FLOTA!A299)</f>
        <v/>
      </c>
      <c r="P299" s="21" t="str">
        <f>IF(FLOTA!B299="","",FLOTA!B299)</f>
        <v/>
      </c>
      <c r="Q299" s="21" t="str">
        <f>IF(FLOTA!C299="","",FLOTA!C299)</f>
        <v/>
      </c>
      <c r="R299" s="21" t="str">
        <f>IF(FLOTA!D299="","",FLOTA!D299)</f>
        <v/>
      </c>
      <c r="S299" s="21" t="str">
        <f>IF(FLOTA!E299="","",FLOTA!E299)</f>
        <v/>
      </c>
      <c r="T299" s="21" t="str">
        <f>IF(FLOTA!F299="","",FLOTA!F299)</f>
        <v/>
      </c>
      <c r="U299" s="21" t="str">
        <f>IF(FLOTA!G299="","",FLOTA!G299)</f>
        <v/>
      </c>
      <c r="V299" s="21" t="str">
        <f>IF(FLOTA!H299="","",FLOTA!H299)</f>
        <v/>
      </c>
      <c r="W299" s="21" t="str">
        <f>IF(FLOTA!L299="","",FLOTA!L299)</f>
        <v/>
      </c>
      <c r="X299" s="25" t="str">
        <f t="shared" si="45"/>
        <v/>
      </c>
      <c r="Y299" s="24" t="str">
        <f t="shared" si="46"/>
        <v/>
      </c>
      <c r="Z299" s="25" t="str">
        <f t="shared" si="47"/>
        <v/>
      </c>
    </row>
    <row r="300" spans="9:26">
      <c r="I300" s="24">
        <f t="shared" si="39"/>
        <v>0</v>
      </c>
      <c r="J300" s="24" t="str">
        <f t="shared" si="40"/>
        <v>NO</v>
      </c>
      <c r="K300" s="24" t="str">
        <f t="shared" si="41"/>
        <v>NO</v>
      </c>
      <c r="L300" s="24" t="str">
        <f t="shared" si="42"/>
        <v>NO</v>
      </c>
      <c r="M300" s="24" t="str">
        <f t="shared" si="43"/>
        <v>NO</v>
      </c>
      <c r="N300" s="18" t="str">
        <f t="shared" si="44"/>
        <v/>
      </c>
      <c r="O300" s="21" t="str">
        <f>IF(FLOTA!A300="","",FLOTA!A300)</f>
        <v/>
      </c>
      <c r="P300" s="21" t="str">
        <f>IF(FLOTA!B300="","",FLOTA!B300)</f>
        <v/>
      </c>
      <c r="Q300" s="21" t="str">
        <f>IF(FLOTA!C300="","",FLOTA!C300)</f>
        <v/>
      </c>
      <c r="R300" s="21" t="str">
        <f>IF(FLOTA!D300="","",FLOTA!D300)</f>
        <v/>
      </c>
      <c r="S300" s="21" t="str">
        <f>IF(FLOTA!E300="","",FLOTA!E300)</f>
        <v/>
      </c>
      <c r="T300" s="21" t="str">
        <f>IF(FLOTA!F300="","",FLOTA!F300)</f>
        <v/>
      </c>
      <c r="U300" s="21" t="str">
        <f>IF(FLOTA!G300="","",FLOTA!G300)</f>
        <v/>
      </c>
      <c r="V300" s="21" t="str">
        <f>IF(FLOTA!H300="","",FLOTA!H300)</f>
        <v/>
      </c>
      <c r="W300" s="21" t="str">
        <f>IF(FLOTA!L300="","",FLOTA!L300)</f>
        <v/>
      </c>
      <c r="X300" s="25" t="str">
        <f t="shared" si="45"/>
        <v/>
      </c>
      <c r="Y300" s="24" t="str">
        <f t="shared" si="46"/>
        <v/>
      </c>
      <c r="Z300" s="25" t="str">
        <f t="shared" si="47"/>
        <v/>
      </c>
    </row>
    <row r="301" spans="9:26">
      <c r="I301" s="24">
        <f t="shared" si="39"/>
        <v>0</v>
      </c>
      <c r="J301" s="24" t="str">
        <f t="shared" si="40"/>
        <v>NO</v>
      </c>
      <c r="K301" s="24" t="str">
        <f t="shared" si="41"/>
        <v>NO</v>
      </c>
      <c r="L301" s="24" t="str">
        <f t="shared" si="42"/>
        <v>NO</v>
      </c>
      <c r="M301" s="24" t="str">
        <f t="shared" si="43"/>
        <v>NO</v>
      </c>
      <c r="N301" s="18" t="str">
        <f t="shared" si="44"/>
        <v/>
      </c>
      <c r="O301" s="21" t="str">
        <f>IF(FLOTA!A301="","",FLOTA!A301)</f>
        <v/>
      </c>
      <c r="P301" s="21" t="str">
        <f>IF(FLOTA!B301="","",FLOTA!B301)</f>
        <v/>
      </c>
      <c r="Q301" s="21" t="str">
        <f>IF(FLOTA!C301="","",FLOTA!C301)</f>
        <v/>
      </c>
      <c r="R301" s="21" t="str">
        <f>IF(FLOTA!D301="","",FLOTA!D301)</f>
        <v/>
      </c>
      <c r="S301" s="21" t="str">
        <f>IF(FLOTA!E301="","",FLOTA!E301)</f>
        <v/>
      </c>
      <c r="T301" s="21" t="str">
        <f>IF(FLOTA!F301="","",FLOTA!F301)</f>
        <v/>
      </c>
      <c r="U301" s="21" t="str">
        <f>IF(FLOTA!G301="","",FLOTA!G301)</f>
        <v/>
      </c>
      <c r="V301" s="21" t="str">
        <f>IF(FLOTA!H301="","",FLOTA!H301)</f>
        <v/>
      </c>
      <c r="W301" s="21" t="str">
        <f>IF(FLOTA!L301="","",FLOTA!L301)</f>
        <v/>
      </c>
      <c r="X301" s="25" t="str">
        <f t="shared" si="45"/>
        <v/>
      </c>
      <c r="Y301" s="24" t="str">
        <f t="shared" si="46"/>
        <v/>
      </c>
      <c r="Z301" s="25" t="str">
        <f t="shared" si="47"/>
        <v/>
      </c>
    </row>
    <row r="302" spans="9:26">
      <c r="I302" s="24">
        <f t="shared" si="39"/>
        <v>0</v>
      </c>
      <c r="J302" s="24" t="str">
        <f t="shared" si="40"/>
        <v>NO</v>
      </c>
      <c r="K302" s="24" t="str">
        <f t="shared" si="41"/>
        <v>NO</v>
      </c>
      <c r="L302" s="24" t="str">
        <f t="shared" si="42"/>
        <v>NO</v>
      </c>
      <c r="M302" s="24" t="str">
        <f t="shared" si="43"/>
        <v>NO</v>
      </c>
      <c r="N302" s="18" t="str">
        <f t="shared" si="44"/>
        <v/>
      </c>
      <c r="O302" s="21" t="str">
        <f>IF(FLOTA!A302="","",FLOTA!A302)</f>
        <v/>
      </c>
      <c r="P302" s="21" t="str">
        <f>IF(FLOTA!B302="","",FLOTA!B302)</f>
        <v/>
      </c>
      <c r="Q302" s="21" t="str">
        <f>IF(FLOTA!C302="","",FLOTA!C302)</f>
        <v/>
      </c>
      <c r="R302" s="21" t="str">
        <f>IF(FLOTA!D302="","",FLOTA!D302)</f>
        <v/>
      </c>
      <c r="S302" s="21" t="str">
        <f>IF(FLOTA!E302="","",FLOTA!E302)</f>
        <v/>
      </c>
      <c r="T302" s="21" t="str">
        <f>IF(FLOTA!F302="","",FLOTA!F302)</f>
        <v/>
      </c>
      <c r="U302" s="21" t="str">
        <f>IF(FLOTA!G302="","",FLOTA!G302)</f>
        <v/>
      </c>
      <c r="V302" s="21" t="str">
        <f>IF(FLOTA!H302="","",FLOTA!H302)</f>
        <v/>
      </c>
      <c r="W302" s="21" t="str">
        <f>IF(FLOTA!L302="","",FLOTA!L302)</f>
        <v/>
      </c>
      <c r="X302" s="25" t="str">
        <f t="shared" si="45"/>
        <v/>
      </c>
      <c r="Y302" s="24" t="str">
        <f t="shared" si="46"/>
        <v/>
      </c>
      <c r="Z302" s="25" t="str">
        <f t="shared" si="47"/>
        <v/>
      </c>
    </row>
    <row r="303" spans="9:26">
      <c r="I303" s="24">
        <f t="shared" si="39"/>
        <v>0</v>
      </c>
      <c r="J303" s="24" t="str">
        <f t="shared" si="40"/>
        <v>NO</v>
      </c>
      <c r="K303" s="24" t="str">
        <f t="shared" si="41"/>
        <v>NO</v>
      </c>
      <c r="L303" s="24" t="str">
        <f t="shared" si="42"/>
        <v>NO</v>
      </c>
      <c r="M303" s="24" t="str">
        <f t="shared" si="43"/>
        <v>NO</v>
      </c>
      <c r="N303" s="18" t="str">
        <f t="shared" si="44"/>
        <v/>
      </c>
      <c r="O303" s="21" t="str">
        <f>IF(FLOTA!A303="","",FLOTA!A303)</f>
        <v/>
      </c>
      <c r="P303" s="21" t="str">
        <f>IF(FLOTA!B303="","",FLOTA!B303)</f>
        <v/>
      </c>
      <c r="Q303" s="21" t="str">
        <f>IF(FLOTA!C303="","",FLOTA!C303)</f>
        <v/>
      </c>
      <c r="R303" s="21" t="str">
        <f>IF(FLOTA!D303="","",FLOTA!D303)</f>
        <v/>
      </c>
      <c r="S303" s="21" t="str">
        <f>IF(FLOTA!E303="","",FLOTA!E303)</f>
        <v/>
      </c>
      <c r="T303" s="21" t="str">
        <f>IF(FLOTA!F303="","",FLOTA!F303)</f>
        <v/>
      </c>
      <c r="U303" s="21" t="str">
        <f>IF(FLOTA!G303="","",FLOTA!G303)</f>
        <v/>
      </c>
      <c r="V303" s="21" t="str">
        <f>IF(FLOTA!H303="","",FLOTA!H303)</f>
        <v/>
      </c>
      <c r="W303" s="21" t="str">
        <f>IF(FLOTA!L303="","",FLOTA!L303)</f>
        <v/>
      </c>
      <c r="X303" s="25" t="str">
        <f t="shared" si="45"/>
        <v/>
      </c>
      <c r="Y303" s="24" t="str">
        <f t="shared" si="46"/>
        <v/>
      </c>
      <c r="Z303" s="25" t="str">
        <f t="shared" si="47"/>
        <v/>
      </c>
    </row>
    <row r="304" spans="9:26">
      <c r="I304" s="24">
        <f t="shared" si="39"/>
        <v>0</v>
      </c>
      <c r="J304" s="24" t="str">
        <f t="shared" si="40"/>
        <v>NO</v>
      </c>
      <c r="K304" s="24" t="str">
        <f t="shared" si="41"/>
        <v>NO</v>
      </c>
      <c r="L304" s="24" t="str">
        <f t="shared" si="42"/>
        <v>NO</v>
      </c>
      <c r="M304" s="24" t="str">
        <f t="shared" si="43"/>
        <v>NO</v>
      </c>
      <c r="N304" s="18" t="str">
        <f t="shared" si="44"/>
        <v/>
      </c>
      <c r="O304" s="21" t="str">
        <f>IF(FLOTA!A304="","",FLOTA!A304)</f>
        <v/>
      </c>
      <c r="P304" s="21" t="str">
        <f>IF(FLOTA!B304="","",FLOTA!B304)</f>
        <v/>
      </c>
      <c r="Q304" s="21" t="str">
        <f>IF(FLOTA!C304="","",FLOTA!C304)</f>
        <v/>
      </c>
      <c r="R304" s="21" t="str">
        <f>IF(FLOTA!D304="","",FLOTA!D304)</f>
        <v/>
      </c>
      <c r="S304" s="21" t="str">
        <f>IF(FLOTA!E304="","",FLOTA!E304)</f>
        <v/>
      </c>
      <c r="T304" s="21" t="str">
        <f>IF(FLOTA!F304="","",FLOTA!F304)</f>
        <v/>
      </c>
      <c r="U304" s="21" t="str">
        <f>IF(FLOTA!G304="","",FLOTA!G304)</f>
        <v/>
      </c>
      <c r="V304" s="21" t="str">
        <f>IF(FLOTA!H304="","",FLOTA!H304)</f>
        <v/>
      </c>
      <c r="W304" s="21" t="str">
        <f>IF(FLOTA!L304="","",FLOTA!L304)</f>
        <v/>
      </c>
      <c r="X304" s="25" t="str">
        <f t="shared" si="45"/>
        <v/>
      </c>
      <c r="Y304" s="24" t="str">
        <f t="shared" si="46"/>
        <v/>
      </c>
      <c r="Z304" s="25" t="str">
        <f t="shared" si="47"/>
        <v/>
      </c>
    </row>
    <row r="305" spans="9:26">
      <c r="I305" s="24">
        <f t="shared" si="39"/>
        <v>0</v>
      </c>
      <c r="J305" s="24" t="str">
        <f t="shared" si="40"/>
        <v>NO</v>
      </c>
      <c r="K305" s="24" t="str">
        <f t="shared" si="41"/>
        <v>NO</v>
      </c>
      <c r="L305" s="24" t="str">
        <f t="shared" si="42"/>
        <v>NO</v>
      </c>
      <c r="M305" s="24" t="str">
        <f t="shared" si="43"/>
        <v>NO</v>
      </c>
      <c r="N305" s="18" t="str">
        <f t="shared" si="44"/>
        <v/>
      </c>
      <c r="O305" s="21" t="str">
        <f>IF(FLOTA!A305="","",FLOTA!A305)</f>
        <v/>
      </c>
      <c r="P305" s="21" t="str">
        <f>IF(FLOTA!B305="","",FLOTA!B305)</f>
        <v/>
      </c>
      <c r="Q305" s="21" t="str">
        <f>IF(FLOTA!C305="","",FLOTA!C305)</f>
        <v/>
      </c>
      <c r="R305" s="21" t="str">
        <f>IF(FLOTA!D305="","",FLOTA!D305)</f>
        <v/>
      </c>
      <c r="S305" s="21" t="str">
        <f>IF(FLOTA!E305="","",FLOTA!E305)</f>
        <v/>
      </c>
      <c r="T305" s="21" t="str">
        <f>IF(FLOTA!F305="","",FLOTA!F305)</f>
        <v/>
      </c>
      <c r="U305" s="21" t="str">
        <f>IF(FLOTA!G305="","",FLOTA!G305)</f>
        <v/>
      </c>
      <c r="V305" s="21" t="str">
        <f>IF(FLOTA!H305="","",FLOTA!H305)</f>
        <v/>
      </c>
      <c r="W305" s="21" t="str">
        <f>IF(FLOTA!L305="","",FLOTA!L305)</f>
        <v/>
      </c>
      <c r="X305" s="25" t="str">
        <f t="shared" si="45"/>
        <v/>
      </c>
      <c r="Y305" s="24" t="str">
        <f t="shared" si="46"/>
        <v/>
      </c>
      <c r="Z305" s="25" t="str">
        <f t="shared" si="47"/>
        <v/>
      </c>
    </row>
    <row r="306" spans="9:26">
      <c r="I306" s="24">
        <f t="shared" si="39"/>
        <v>0</v>
      </c>
      <c r="J306" s="24" t="str">
        <f t="shared" si="40"/>
        <v>NO</v>
      </c>
      <c r="K306" s="24" t="str">
        <f t="shared" si="41"/>
        <v>NO</v>
      </c>
      <c r="L306" s="24" t="str">
        <f t="shared" si="42"/>
        <v>NO</v>
      </c>
      <c r="M306" s="24" t="str">
        <f t="shared" si="43"/>
        <v>NO</v>
      </c>
      <c r="N306" s="18" t="str">
        <f t="shared" si="44"/>
        <v/>
      </c>
      <c r="O306" s="21" t="str">
        <f>IF(FLOTA!A306="","",FLOTA!A306)</f>
        <v/>
      </c>
      <c r="P306" s="21" t="str">
        <f>IF(FLOTA!B306="","",FLOTA!B306)</f>
        <v/>
      </c>
      <c r="Q306" s="21" t="str">
        <f>IF(FLOTA!C306="","",FLOTA!C306)</f>
        <v/>
      </c>
      <c r="R306" s="21" t="str">
        <f>IF(FLOTA!D306="","",FLOTA!D306)</f>
        <v/>
      </c>
      <c r="S306" s="21" t="str">
        <f>IF(FLOTA!E306="","",FLOTA!E306)</f>
        <v/>
      </c>
      <c r="T306" s="21" t="str">
        <f>IF(FLOTA!F306="","",FLOTA!F306)</f>
        <v/>
      </c>
      <c r="U306" s="21" t="str">
        <f>IF(FLOTA!G306="","",FLOTA!G306)</f>
        <v/>
      </c>
      <c r="V306" s="21" t="str">
        <f>IF(FLOTA!H306="","",FLOTA!H306)</f>
        <v/>
      </c>
      <c r="W306" s="21" t="str">
        <f>IF(FLOTA!L306="","",FLOTA!L306)</f>
        <v/>
      </c>
      <c r="X306" s="25" t="str">
        <f t="shared" si="45"/>
        <v/>
      </c>
      <c r="Y306" s="24" t="str">
        <f t="shared" si="46"/>
        <v/>
      </c>
      <c r="Z306" s="25" t="str">
        <f t="shared" si="47"/>
        <v/>
      </c>
    </row>
    <row r="307" spans="9:26">
      <c r="I307" s="24">
        <f t="shared" si="39"/>
        <v>0</v>
      </c>
      <c r="J307" s="24" t="str">
        <f t="shared" si="40"/>
        <v>NO</v>
      </c>
      <c r="K307" s="24" t="str">
        <f t="shared" si="41"/>
        <v>NO</v>
      </c>
      <c r="L307" s="24" t="str">
        <f t="shared" si="42"/>
        <v>NO</v>
      </c>
      <c r="M307" s="24" t="str">
        <f t="shared" si="43"/>
        <v>NO</v>
      </c>
      <c r="N307" s="18" t="str">
        <f t="shared" si="44"/>
        <v/>
      </c>
      <c r="O307" s="21" t="str">
        <f>IF(FLOTA!A307="","",FLOTA!A307)</f>
        <v/>
      </c>
      <c r="P307" s="21" t="str">
        <f>IF(FLOTA!B307="","",FLOTA!B307)</f>
        <v/>
      </c>
      <c r="Q307" s="21" t="str">
        <f>IF(FLOTA!C307="","",FLOTA!C307)</f>
        <v/>
      </c>
      <c r="R307" s="21" t="str">
        <f>IF(FLOTA!D307="","",FLOTA!D307)</f>
        <v/>
      </c>
      <c r="S307" s="21" t="str">
        <f>IF(FLOTA!E307="","",FLOTA!E307)</f>
        <v/>
      </c>
      <c r="T307" s="21" t="str">
        <f>IF(FLOTA!F307="","",FLOTA!F307)</f>
        <v/>
      </c>
      <c r="U307" s="21" t="str">
        <f>IF(FLOTA!G307="","",FLOTA!G307)</f>
        <v/>
      </c>
      <c r="V307" s="21" t="str">
        <f>IF(FLOTA!H307="","",FLOTA!H307)</f>
        <v/>
      </c>
      <c r="W307" s="21" t="str">
        <f>IF(FLOTA!L307="","",FLOTA!L307)</f>
        <v/>
      </c>
      <c r="X307" s="25" t="str">
        <f t="shared" si="45"/>
        <v/>
      </c>
      <c r="Y307" s="24" t="str">
        <f t="shared" si="46"/>
        <v/>
      </c>
      <c r="Z307" s="25" t="str">
        <f t="shared" si="47"/>
        <v/>
      </c>
    </row>
    <row r="308" spans="9:26">
      <c r="I308" s="24">
        <f t="shared" si="39"/>
        <v>0</v>
      </c>
      <c r="J308" s="24" t="str">
        <f t="shared" si="40"/>
        <v>NO</v>
      </c>
      <c r="K308" s="24" t="str">
        <f t="shared" si="41"/>
        <v>NO</v>
      </c>
      <c r="L308" s="24" t="str">
        <f t="shared" si="42"/>
        <v>NO</v>
      </c>
      <c r="M308" s="24" t="str">
        <f t="shared" si="43"/>
        <v>NO</v>
      </c>
      <c r="N308" s="18" t="str">
        <f t="shared" si="44"/>
        <v/>
      </c>
      <c r="O308" s="21" t="str">
        <f>IF(FLOTA!A308="","",FLOTA!A308)</f>
        <v/>
      </c>
      <c r="P308" s="21" t="str">
        <f>IF(FLOTA!B308="","",FLOTA!B308)</f>
        <v/>
      </c>
      <c r="Q308" s="21" t="str">
        <f>IF(FLOTA!C308="","",FLOTA!C308)</f>
        <v/>
      </c>
      <c r="R308" s="21" t="str">
        <f>IF(FLOTA!D308="","",FLOTA!D308)</f>
        <v/>
      </c>
      <c r="S308" s="21" t="str">
        <f>IF(FLOTA!E308="","",FLOTA!E308)</f>
        <v/>
      </c>
      <c r="T308" s="21" t="str">
        <f>IF(FLOTA!F308="","",FLOTA!F308)</f>
        <v/>
      </c>
      <c r="U308" s="21" t="str">
        <f>IF(FLOTA!G308="","",FLOTA!G308)</f>
        <v/>
      </c>
      <c r="V308" s="21" t="str">
        <f>IF(FLOTA!H308="","",FLOTA!H308)</f>
        <v/>
      </c>
      <c r="W308" s="21" t="str">
        <f>IF(FLOTA!L308="","",FLOTA!L308)</f>
        <v/>
      </c>
      <c r="X308" s="25" t="str">
        <f t="shared" si="45"/>
        <v/>
      </c>
      <c r="Y308" s="24" t="str">
        <f t="shared" si="46"/>
        <v/>
      </c>
      <c r="Z308" s="25" t="str">
        <f t="shared" si="47"/>
        <v/>
      </c>
    </row>
    <row r="309" spans="9:26">
      <c r="I309" s="24">
        <f t="shared" si="39"/>
        <v>0</v>
      </c>
      <c r="J309" s="24" t="str">
        <f t="shared" si="40"/>
        <v>NO</v>
      </c>
      <c r="K309" s="24" t="str">
        <f t="shared" si="41"/>
        <v>NO</v>
      </c>
      <c r="L309" s="24" t="str">
        <f t="shared" si="42"/>
        <v>NO</v>
      </c>
      <c r="M309" s="24" t="str">
        <f t="shared" si="43"/>
        <v>NO</v>
      </c>
      <c r="N309" s="18" t="str">
        <f t="shared" si="44"/>
        <v/>
      </c>
      <c r="O309" s="21" t="str">
        <f>IF(FLOTA!A309="","",FLOTA!A309)</f>
        <v/>
      </c>
      <c r="P309" s="21" t="str">
        <f>IF(FLOTA!B309="","",FLOTA!B309)</f>
        <v/>
      </c>
      <c r="Q309" s="21" t="str">
        <f>IF(FLOTA!C309="","",FLOTA!C309)</f>
        <v/>
      </c>
      <c r="R309" s="21" t="str">
        <f>IF(FLOTA!D309="","",FLOTA!D309)</f>
        <v/>
      </c>
      <c r="S309" s="21" t="str">
        <f>IF(FLOTA!E309="","",FLOTA!E309)</f>
        <v/>
      </c>
      <c r="T309" s="21" t="str">
        <f>IF(FLOTA!F309="","",FLOTA!F309)</f>
        <v/>
      </c>
      <c r="U309" s="21" t="str">
        <f>IF(FLOTA!G309="","",FLOTA!G309)</f>
        <v/>
      </c>
      <c r="V309" s="21" t="str">
        <f>IF(FLOTA!H309="","",FLOTA!H309)</f>
        <v/>
      </c>
      <c r="W309" s="21" t="str">
        <f>IF(FLOTA!L309="","",FLOTA!L309)</f>
        <v/>
      </c>
      <c r="X309" s="25" t="str">
        <f t="shared" si="45"/>
        <v/>
      </c>
      <c r="Y309" s="24" t="str">
        <f t="shared" si="46"/>
        <v/>
      </c>
      <c r="Z309" s="25" t="str">
        <f t="shared" si="47"/>
        <v/>
      </c>
    </row>
    <row r="310" spans="9:26">
      <c r="I310" s="24">
        <f t="shared" si="39"/>
        <v>0</v>
      </c>
      <c r="J310" s="24" t="str">
        <f t="shared" si="40"/>
        <v>NO</v>
      </c>
      <c r="K310" s="24" t="str">
        <f t="shared" si="41"/>
        <v>NO</v>
      </c>
      <c r="L310" s="24" t="str">
        <f t="shared" si="42"/>
        <v>NO</v>
      </c>
      <c r="M310" s="24" t="str">
        <f t="shared" si="43"/>
        <v>NO</v>
      </c>
      <c r="N310" s="18" t="str">
        <f t="shared" si="44"/>
        <v/>
      </c>
      <c r="O310" s="21" t="str">
        <f>IF(FLOTA!A310="","",FLOTA!A310)</f>
        <v/>
      </c>
      <c r="P310" s="21" t="str">
        <f>IF(FLOTA!B310="","",FLOTA!B310)</f>
        <v/>
      </c>
      <c r="Q310" s="21" t="str">
        <f>IF(FLOTA!C310="","",FLOTA!C310)</f>
        <v/>
      </c>
      <c r="R310" s="21" t="str">
        <f>IF(FLOTA!D310="","",FLOTA!D310)</f>
        <v/>
      </c>
      <c r="S310" s="21" t="str">
        <f>IF(FLOTA!E310="","",FLOTA!E310)</f>
        <v/>
      </c>
      <c r="T310" s="21" t="str">
        <f>IF(FLOTA!F310="","",FLOTA!F310)</f>
        <v/>
      </c>
      <c r="U310" s="21" t="str">
        <f>IF(FLOTA!G310="","",FLOTA!G310)</f>
        <v/>
      </c>
      <c r="V310" s="21" t="str">
        <f>IF(FLOTA!H310="","",FLOTA!H310)</f>
        <v/>
      </c>
      <c r="W310" s="21" t="str">
        <f>IF(FLOTA!L310="","",FLOTA!L310)</f>
        <v/>
      </c>
      <c r="X310" s="25" t="str">
        <f t="shared" si="45"/>
        <v/>
      </c>
      <c r="Y310" s="24" t="str">
        <f t="shared" si="46"/>
        <v/>
      </c>
      <c r="Z310" s="25" t="str">
        <f t="shared" si="47"/>
        <v/>
      </c>
    </row>
    <row r="311" spans="9:26">
      <c r="I311" s="24">
        <f t="shared" si="39"/>
        <v>0</v>
      </c>
      <c r="J311" s="24" t="str">
        <f t="shared" si="40"/>
        <v>NO</v>
      </c>
      <c r="K311" s="24" t="str">
        <f t="shared" si="41"/>
        <v>NO</v>
      </c>
      <c r="L311" s="24" t="str">
        <f t="shared" si="42"/>
        <v>NO</v>
      </c>
      <c r="M311" s="24" t="str">
        <f t="shared" si="43"/>
        <v>NO</v>
      </c>
      <c r="N311" s="18" t="str">
        <f t="shared" si="44"/>
        <v/>
      </c>
      <c r="O311" s="21" t="str">
        <f>IF(FLOTA!A311="","",FLOTA!A311)</f>
        <v/>
      </c>
      <c r="P311" s="21" t="str">
        <f>IF(FLOTA!B311="","",FLOTA!B311)</f>
        <v/>
      </c>
      <c r="Q311" s="21" t="str">
        <f>IF(FLOTA!C311="","",FLOTA!C311)</f>
        <v/>
      </c>
      <c r="R311" s="21" t="str">
        <f>IF(FLOTA!D311="","",FLOTA!D311)</f>
        <v/>
      </c>
      <c r="S311" s="21" t="str">
        <f>IF(FLOTA!E311="","",FLOTA!E311)</f>
        <v/>
      </c>
      <c r="T311" s="21" t="str">
        <f>IF(FLOTA!F311="","",FLOTA!F311)</f>
        <v/>
      </c>
      <c r="U311" s="21" t="str">
        <f>IF(FLOTA!G311="","",FLOTA!G311)</f>
        <v/>
      </c>
      <c r="V311" s="21" t="str">
        <f>IF(FLOTA!H311="","",FLOTA!H311)</f>
        <v/>
      </c>
      <c r="W311" s="21" t="str">
        <f>IF(FLOTA!L311="","",FLOTA!L311)</f>
        <v/>
      </c>
      <c r="X311" s="25" t="str">
        <f t="shared" si="45"/>
        <v/>
      </c>
      <c r="Y311" s="24" t="str">
        <f t="shared" si="46"/>
        <v/>
      </c>
      <c r="Z311" s="25" t="str">
        <f t="shared" si="47"/>
        <v/>
      </c>
    </row>
    <row r="312" spans="9:26">
      <c r="I312" s="24">
        <f t="shared" si="39"/>
        <v>0</v>
      </c>
      <c r="J312" s="24" t="str">
        <f t="shared" si="40"/>
        <v>NO</v>
      </c>
      <c r="K312" s="24" t="str">
        <f t="shared" si="41"/>
        <v>NO</v>
      </c>
      <c r="L312" s="24" t="str">
        <f t="shared" si="42"/>
        <v>NO</v>
      </c>
      <c r="M312" s="24" t="str">
        <f t="shared" si="43"/>
        <v>NO</v>
      </c>
      <c r="N312" s="18" t="str">
        <f t="shared" si="44"/>
        <v/>
      </c>
      <c r="O312" s="21" t="str">
        <f>IF(FLOTA!A312="","",FLOTA!A312)</f>
        <v/>
      </c>
      <c r="P312" s="21" t="str">
        <f>IF(FLOTA!B312="","",FLOTA!B312)</f>
        <v/>
      </c>
      <c r="Q312" s="21" t="str">
        <f>IF(FLOTA!C312="","",FLOTA!C312)</f>
        <v/>
      </c>
      <c r="R312" s="21" t="str">
        <f>IF(FLOTA!D312="","",FLOTA!D312)</f>
        <v/>
      </c>
      <c r="S312" s="21" t="str">
        <f>IF(FLOTA!E312="","",FLOTA!E312)</f>
        <v/>
      </c>
      <c r="T312" s="21" t="str">
        <f>IF(FLOTA!F312="","",FLOTA!F312)</f>
        <v/>
      </c>
      <c r="U312" s="21" t="str">
        <f>IF(FLOTA!G312="","",FLOTA!G312)</f>
        <v/>
      </c>
      <c r="V312" s="21" t="str">
        <f>IF(FLOTA!H312="","",FLOTA!H312)</f>
        <v/>
      </c>
      <c r="W312" s="21" t="str">
        <f>IF(FLOTA!L312="","",FLOTA!L312)</f>
        <v/>
      </c>
      <c r="X312" s="25" t="str">
        <f t="shared" si="45"/>
        <v/>
      </c>
      <c r="Y312" s="24" t="str">
        <f t="shared" si="46"/>
        <v/>
      </c>
      <c r="Z312" s="25" t="str">
        <f t="shared" si="47"/>
        <v/>
      </c>
    </row>
    <row r="313" spans="9:26">
      <c r="I313" s="24">
        <f t="shared" si="39"/>
        <v>0</v>
      </c>
      <c r="J313" s="24" t="str">
        <f t="shared" si="40"/>
        <v>NO</v>
      </c>
      <c r="K313" s="24" t="str">
        <f t="shared" si="41"/>
        <v>NO</v>
      </c>
      <c r="L313" s="24" t="str">
        <f t="shared" si="42"/>
        <v>NO</v>
      </c>
      <c r="M313" s="24" t="str">
        <f t="shared" si="43"/>
        <v>NO</v>
      </c>
      <c r="N313" s="18" t="str">
        <f t="shared" si="44"/>
        <v/>
      </c>
      <c r="O313" s="21" t="str">
        <f>IF(FLOTA!A313="","",FLOTA!A313)</f>
        <v/>
      </c>
      <c r="P313" s="21" t="str">
        <f>IF(FLOTA!B313="","",FLOTA!B313)</f>
        <v/>
      </c>
      <c r="Q313" s="21" t="str">
        <f>IF(FLOTA!C313="","",FLOTA!C313)</f>
        <v/>
      </c>
      <c r="R313" s="21" t="str">
        <f>IF(FLOTA!D313="","",FLOTA!D313)</f>
        <v/>
      </c>
      <c r="S313" s="21" t="str">
        <f>IF(FLOTA!E313="","",FLOTA!E313)</f>
        <v/>
      </c>
      <c r="T313" s="21" t="str">
        <f>IF(FLOTA!F313="","",FLOTA!F313)</f>
        <v/>
      </c>
      <c r="U313" s="21" t="str">
        <f>IF(FLOTA!G313="","",FLOTA!G313)</f>
        <v/>
      </c>
      <c r="V313" s="21" t="str">
        <f>IF(FLOTA!H313="","",FLOTA!H313)</f>
        <v/>
      </c>
      <c r="W313" s="21" t="str">
        <f>IF(FLOTA!L313="","",FLOTA!L313)</f>
        <v/>
      </c>
      <c r="X313" s="25" t="str">
        <f t="shared" si="45"/>
        <v/>
      </c>
      <c r="Y313" s="24" t="str">
        <f t="shared" si="46"/>
        <v/>
      </c>
      <c r="Z313" s="25" t="str">
        <f t="shared" si="47"/>
        <v/>
      </c>
    </row>
    <row r="314" spans="9:26">
      <c r="I314" s="24">
        <f t="shared" si="39"/>
        <v>0</v>
      </c>
      <c r="J314" s="24" t="str">
        <f t="shared" si="40"/>
        <v>NO</v>
      </c>
      <c r="K314" s="24" t="str">
        <f t="shared" si="41"/>
        <v>NO</v>
      </c>
      <c r="L314" s="24" t="str">
        <f t="shared" si="42"/>
        <v>NO</v>
      </c>
      <c r="M314" s="24" t="str">
        <f t="shared" si="43"/>
        <v>NO</v>
      </c>
      <c r="N314" s="18" t="str">
        <f t="shared" si="44"/>
        <v/>
      </c>
      <c r="O314" s="21" t="str">
        <f>IF(FLOTA!A314="","",FLOTA!A314)</f>
        <v/>
      </c>
      <c r="P314" s="21" t="str">
        <f>IF(FLOTA!B314="","",FLOTA!B314)</f>
        <v/>
      </c>
      <c r="Q314" s="21" t="str">
        <f>IF(FLOTA!C314="","",FLOTA!C314)</f>
        <v/>
      </c>
      <c r="R314" s="21" t="str">
        <f>IF(FLOTA!D314="","",FLOTA!D314)</f>
        <v/>
      </c>
      <c r="S314" s="21" t="str">
        <f>IF(FLOTA!E314="","",FLOTA!E314)</f>
        <v/>
      </c>
      <c r="T314" s="21" t="str">
        <f>IF(FLOTA!F314="","",FLOTA!F314)</f>
        <v/>
      </c>
      <c r="U314" s="21" t="str">
        <f>IF(FLOTA!G314="","",FLOTA!G314)</f>
        <v/>
      </c>
      <c r="V314" s="21" t="str">
        <f>IF(FLOTA!H314="","",FLOTA!H314)</f>
        <v/>
      </c>
      <c r="W314" s="21" t="str">
        <f>IF(FLOTA!L314="","",FLOTA!L314)</f>
        <v/>
      </c>
      <c r="X314" s="25" t="str">
        <f t="shared" si="45"/>
        <v/>
      </c>
      <c r="Y314" s="24" t="str">
        <f t="shared" si="46"/>
        <v/>
      </c>
      <c r="Z314" s="25" t="str">
        <f t="shared" si="47"/>
        <v/>
      </c>
    </row>
    <row r="315" spans="9:26">
      <c r="I315" s="24">
        <f t="shared" si="39"/>
        <v>0</v>
      </c>
      <c r="J315" s="24" t="str">
        <f t="shared" si="40"/>
        <v>NO</v>
      </c>
      <c r="K315" s="24" t="str">
        <f t="shared" si="41"/>
        <v>NO</v>
      </c>
      <c r="L315" s="24" t="str">
        <f t="shared" si="42"/>
        <v>NO</v>
      </c>
      <c r="M315" s="24" t="str">
        <f t="shared" si="43"/>
        <v>NO</v>
      </c>
      <c r="N315" s="18" t="str">
        <f t="shared" si="44"/>
        <v/>
      </c>
      <c r="O315" s="21" t="str">
        <f>IF(FLOTA!A315="","",FLOTA!A315)</f>
        <v/>
      </c>
      <c r="P315" s="21" t="str">
        <f>IF(FLOTA!B315="","",FLOTA!B315)</f>
        <v/>
      </c>
      <c r="Q315" s="21" t="str">
        <f>IF(FLOTA!C315="","",FLOTA!C315)</f>
        <v/>
      </c>
      <c r="R315" s="21" t="str">
        <f>IF(FLOTA!D315="","",FLOTA!D315)</f>
        <v/>
      </c>
      <c r="S315" s="21" t="str">
        <f>IF(FLOTA!E315="","",FLOTA!E315)</f>
        <v/>
      </c>
      <c r="T315" s="21" t="str">
        <f>IF(FLOTA!F315="","",FLOTA!F315)</f>
        <v/>
      </c>
      <c r="U315" s="21" t="str">
        <f>IF(FLOTA!G315="","",FLOTA!G315)</f>
        <v/>
      </c>
      <c r="V315" s="21" t="str">
        <f>IF(FLOTA!H315="","",FLOTA!H315)</f>
        <v/>
      </c>
      <c r="W315" s="21" t="str">
        <f>IF(FLOTA!L315="","",FLOTA!L315)</f>
        <v/>
      </c>
      <c r="X315" s="25" t="str">
        <f t="shared" si="45"/>
        <v/>
      </c>
      <c r="Y315" s="24" t="str">
        <f t="shared" si="46"/>
        <v/>
      </c>
      <c r="Z315" s="25" t="str">
        <f t="shared" si="47"/>
        <v/>
      </c>
    </row>
    <row r="316" spans="9:26">
      <c r="I316" s="24">
        <f t="shared" si="39"/>
        <v>0</v>
      </c>
      <c r="J316" s="24" t="str">
        <f t="shared" si="40"/>
        <v>NO</v>
      </c>
      <c r="K316" s="24" t="str">
        <f t="shared" si="41"/>
        <v>NO</v>
      </c>
      <c r="L316" s="24" t="str">
        <f t="shared" si="42"/>
        <v>NO</v>
      </c>
      <c r="M316" s="24" t="str">
        <f t="shared" si="43"/>
        <v>NO</v>
      </c>
      <c r="N316" s="18" t="str">
        <f t="shared" si="44"/>
        <v/>
      </c>
      <c r="O316" s="21" t="str">
        <f>IF(FLOTA!A316="","",FLOTA!A316)</f>
        <v/>
      </c>
      <c r="P316" s="21" t="str">
        <f>IF(FLOTA!B316="","",FLOTA!B316)</f>
        <v/>
      </c>
      <c r="Q316" s="21" t="str">
        <f>IF(FLOTA!C316="","",FLOTA!C316)</f>
        <v/>
      </c>
      <c r="R316" s="21" t="str">
        <f>IF(FLOTA!D316="","",FLOTA!D316)</f>
        <v/>
      </c>
      <c r="S316" s="21" t="str">
        <f>IF(FLOTA!E316="","",FLOTA!E316)</f>
        <v/>
      </c>
      <c r="T316" s="21" t="str">
        <f>IF(FLOTA!F316="","",FLOTA!F316)</f>
        <v/>
      </c>
      <c r="U316" s="21" t="str">
        <f>IF(FLOTA!G316="","",FLOTA!G316)</f>
        <v/>
      </c>
      <c r="V316" s="21" t="str">
        <f>IF(FLOTA!H316="","",FLOTA!H316)</f>
        <v/>
      </c>
      <c r="W316" s="21" t="str">
        <f>IF(FLOTA!L316="","",FLOTA!L316)</f>
        <v/>
      </c>
      <c r="X316" s="25" t="str">
        <f t="shared" si="45"/>
        <v/>
      </c>
      <c r="Y316" s="24" t="str">
        <f t="shared" si="46"/>
        <v/>
      </c>
      <c r="Z316" s="25" t="str">
        <f t="shared" si="47"/>
        <v/>
      </c>
    </row>
    <row r="317" spans="9:26">
      <c r="I317" s="24">
        <f t="shared" si="39"/>
        <v>0</v>
      </c>
      <c r="J317" s="24" t="str">
        <f t="shared" si="40"/>
        <v>NO</v>
      </c>
      <c r="K317" s="24" t="str">
        <f t="shared" si="41"/>
        <v>NO</v>
      </c>
      <c r="L317" s="24" t="str">
        <f t="shared" si="42"/>
        <v>NO</v>
      </c>
      <c r="M317" s="24" t="str">
        <f t="shared" si="43"/>
        <v>NO</v>
      </c>
      <c r="N317" s="18" t="str">
        <f t="shared" si="44"/>
        <v/>
      </c>
      <c r="O317" s="21" t="str">
        <f>IF(FLOTA!A317="","",FLOTA!A317)</f>
        <v/>
      </c>
      <c r="P317" s="21" t="str">
        <f>IF(FLOTA!B317="","",FLOTA!B317)</f>
        <v/>
      </c>
      <c r="Q317" s="21" t="str">
        <f>IF(FLOTA!C317="","",FLOTA!C317)</f>
        <v/>
      </c>
      <c r="R317" s="21" t="str">
        <f>IF(FLOTA!D317="","",FLOTA!D317)</f>
        <v/>
      </c>
      <c r="S317" s="21" t="str">
        <f>IF(FLOTA!E317="","",FLOTA!E317)</f>
        <v/>
      </c>
      <c r="T317" s="21" t="str">
        <f>IF(FLOTA!F317="","",FLOTA!F317)</f>
        <v/>
      </c>
      <c r="U317" s="21" t="str">
        <f>IF(FLOTA!G317="","",FLOTA!G317)</f>
        <v/>
      </c>
      <c r="V317" s="21" t="str">
        <f>IF(FLOTA!H317="","",FLOTA!H317)</f>
        <v/>
      </c>
      <c r="W317" s="21" t="str">
        <f>IF(FLOTA!L317="","",FLOTA!L317)</f>
        <v/>
      </c>
      <c r="X317" s="25" t="str">
        <f t="shared" si="45"/>
        <v/>
      </c>
      <c r="Y317" s="24" t="str">
        <f t="shared" si="46"/>
        <v/>
      </c>
      <c r="Z317" s="25" t="str">
        <f t="shared" si="47"/>
        <v/>
      </c>
    </row>
    <row r="318" spans="9:26">
      <c r="I318" s="24">
        <f t="shared" si="39"/>
        <v>0</v>
      </c>
      <c r="J318" s="24" t="str">
        <f t="shared" si="40"/>
        <v>NO</v>
      </c>
      <c r="K318" s="24" t="str">
        <f t="shared" si="41"/>
        <v>NO</v>
      </c>
      <c r="L318" s="24" t="str">
        <f t="shared" si="42"/>
        <v>NO</v>
      </c>
      <c r="M318" s="24" t="str">
        <f t="shared" si="43"/>
        <v>NO</v>
      </c>
      <c r="N318" s="18" t="str">
        <f t="shared" si="44"/>
        <v/>
      </c>
      <c r="O318" s="21" t="str">
        <f>IF(FLOTA!A318="","",FLOTA!A318)</f>
        <v/>
      </c>
      <c r="P318" s="21" t="str">
        <f>IF(FLOTA!B318="","",FLOTA!B318)</f>
        <v/>
      </c>
      <c r="Q318" s="21" t="str">
        <f>IF(FLOTA!C318="","",FLOTA!C318)</f>
        <v/>
      </c>
      <c r="R318" s="21" t="str">
        <f>IF(FLOTA!D318="","",FLOTA!D318)</f>
        <v/>
      </c>
      <c r="S318" s="21" t="str">
        <f>IF(FLOTA!E318="","",FLOTA!E318)</f>
        <v/>
      </c>
      <c r="T318" s="21" t="str">
        <f>IF(FLOTA!F318="","",FLOTA!F318)</f>
        <v/>
      </c>
      <c r="U318" s="21" t="str">
        <f>IF(FLOTA!G318="","",FLOTA!G318)</f>
        <v/>
      </c>
      <c r="V318" s="21" t="str">
        <f>IF(FLOTA!H318="","",FLOTA!H318)</f>
        <v/>
      </c>
      <c r="W318" s="21" t="str">
        <f>IF(FLOTA!L318="","",FLOTA!L318)</f>
        <v/>
      </c>
      <c r="X318" s="25" t="str">
        <f t="shared" si="45"/>
        <v/>
      </c>
      <c r="Y318" s="24" t="str">
        <f t="shared" si="46"/>
        <v/>
      </c>
      <c r="Z318" s="25" t="str">
        <f t="shared" si="47"/>
        <v/>
      </c>
    </row>
    <row r="319" spans="9:26">
      <c r="I319" s="24">
        <f t="shared" si="39"/>
        <v>0</v>
      </c>
      <c r="J319" s="24" t="str">
        <f t="shared" si="40"/>
        <v>NO</v>
      </c>
      <c r="K319" s="24" t="str">
        <f t="shared" si="41"/>
        <v>NO</v>
      </c>
      <c r="L319" s="24" t="str">
        <f t="shared" si="42"/>
        <v>NO</v>
      </c>
      <c r="M319" s="24" t="str">
        <f t="shared" si="43"/>
        <v>NO</v>
      </c>
      <c r="N319" s="18" t="str">
        <f t="shared" si="44"/>
        <v/>
      </c>
      <c r="O319" s="21" t="str">
        <f>IF(FLOTA!A319="","",FLOTA!A319)</f>
        <v/>
      </c>
      <c r="P319" s="21" t="str">
        <f>IF(FLOTA!B319="","",FLOTA!B319)</f>
        <v/>
      </c>
      <c r="Q319" s="21" t="str">
        <f>IF(FLOTA!C319="","",FLOTA!C319)</f>
        <v/>
      </c>
      <c r="R319" s="21" t="str">
        <f>IF(FLOTA!D319="","",FLOTA!D319)</f>
        <v/>
      </c>
      <c r="S319" s="21" t="str">
        <f>IF(FLOTA!E319="","",FLOTA!E319)</f>
        <v/>
      </c>
      <c r="T319" s="21" t="str">
        <f>IF(FLOTA!F319="","",FLOTA!F319)</f>
        <v/>
      </c>
      <c r="U319" s="21" t="str">
        <f>IF(FLOTA!G319="","",FLOTA!G319)</f>
        <v/>
      </c>
      <c r="V319" s="21" t="str">
        <f>IF(FLOTA!H319="","",FLOTA!H319)</f>
        <v/>
      </c>
      <c r="W319" s="21" t="str">
        <f>IF(FLOTA!L319="","",FLOTA!L319)</f>
        <v/>
      </c>
      <c r="X319" s="25" t="str">
        <f t="shared" si="45"/>
        <v/>
      </c>
      <c r="Y319" s="24" t="str">
        <f t="shared" si="46"/>
        <v/>
      </c>
      <c r="Z319" s="25" t="str">
        <f t="shared" si="47"/>
        <v/>
      </c>
    </row>
    <row r="320" spans="9:26">
      <c r="I320" s="24">
        <f t="shared" si="39"/>
        <v>0</v>
      </c>
      <c r="J320" s="24" t="str">
        <f t="shared" si="40"/>
        <v>NO</v>
      </c>
      <c r="K320" s="24" t="str">
        <f t="shared" si="41"/>
        <v>NO</v>
      </c>
      <c r="L320" s="24" t="str">
        <f t="shared" si="42"/>
        <v>NO</v>
      </c>
      <c r="M320" s="24" t="str">
        <f t="shared" si="43"/>
        <v>NO</v>
      </c>
      <c r="N320" s="18" t="str">
        <f t="shared" si="44"/>
        <v/>
      </c>
      <c r="O320" s="21" t="str">
        <f>IF(FLOTA!A320="","",FLOTA!A320)</f>
        <v/>
      </c>
      <c r="P320" s="21" t="str">
        <f>IF(FLOTA!B320="","",FLOTA!B320)</f>
        <v/>
      </c>
      <c r="Q320" s="21" t="str">
        <f>IF(FLOTA!C320="","",FLOTA!C320)</f>
        <v/>
      </c>
      <c r="R320" s="21" t="str">
        <f>IF(FLOTA!D320="","",FLOTA!D320)</f>
        <v/>
      </c>
      <c r="S320" s="21" t="str">
        <f>IF(FLOTA!E320="","",FLOTA!E320)</f>
        <v/>
      </c>
      <c r="T320" s="21" t="str">
        <f>IF(FLOTA!F320="","",FLOTA!F320)</f>
        <v/>
      </c>
      <c r="U320" s="21" t="str">
        <f>IF(FLOTA!G320="","",FLOTA!G320)</f>
        <v/>
      </c>
      <c r="V320" s="21" t="str">
        <f>IF(FLOTA!H320="","",FLOTA!H320)</f>
        <v/>
      </c>
      <c r="W320" s="21" t="str">
        <f>IF(FLOTA!L320="","",FLOTA!L320)</f>
        <v/>
      </c>
      <c r="X320" s="25" t="str">
        <f t="shared" si="45"/>
        <v/>
      </c>
      <c r="Y320" s="24" t="str">
        <f t="shared" si="46"/>
        <v/>
      </c>
      <c r="Z320" s="25" t="str">
        <f t="shared" si="47"/>
        <v/>
      </c>
    </row>
    <row r="321" spans="9:26">
      <c r="I321" s="24">
        <f t="shared" si="39"/>
        <v>0</v>
      </c>
      <c r="J321" s="24" t="str">
        <f t="shared" si="40"/>
        <v>NO</v>
      </c>
      <c r="K321" s="24" t="str">
        <f t="shared" si="41"/>
        <v>NO</v>
      </c>
      <c r="L321" s="24" t="str">
        <f t="shared" si="42"/>
        <v>NO</v>
      </c>
      <c r="M321" s="24" t="str">
        <f t="shared" si="43"/>
        <v>NO</v>
      </c>
      <c r="N321" s="18" t="str">
        <f t="shared" si="44"/>
        <v/>
      </c>
      <c r="O321" s="21" t="str">
        <f>IF(FLOTA!A321="","",FLOTA!A321)</f>
        <v/>
      </c>
      <c r="P321" s="21" t="str">
        <f>IF(FLOTA!B321="","",FLOTA!B321)</f>
        <v/>
      </c>
      <c r="Q321" s="21" t="str">
        <f>IF(FLOTA!C321="","",FLOTA!C321)</f>
        <v/>
      </c>
      <c r="R321" s="21" t="str">
        <f>IF(FLOTA!D321="","",FLOTA!D321)</f>
        <v/>
      </c>
      <c r="S321" s="21" t="str">
        <f>IF(FLOTA!E321="","",FLOTA!E321)</f>
        <v/>
      </c>
      <c r="T321" s="21" t="str">
        <f>IF(FLOTA!F321="","",FLOTA!F321)</f>
        <v/>
      </c>
      <c r="U321" s="21" t="str">
        <f>IF(FLOTA!G321="","",FLOTA!G321)</f>
        <v/>
      </c>
      <c r="V321" s="21" t="str">
        <f>IF(FLOTA!H321="","",FLOTA!H321)</f>
        <v/>
      </c>
      <c r="W321" s="21" t="str">
        <f>IF(FLOTA!L321="","",FLOTA!L321)</f>
        <v/>
      </c>
      <c r="X321" s="25" t="str">
        <f t="shared" si="45"/>
        <v/>
      </c>
      <c r="Y321" s="24" t="str">
        <f t="shared" si="46"/>
        <v/>
      </c>
      <c r="Z321" s="25" t="str">
        <f t="shared" si="47"/>
        <v/>
      </c>
    </row>
    <row r="322" spans="9:26">
      <c r="I322" s="24">
        <f t="shared" si="39"/>
        <v>0</v>
      </c>
      <c r="J322" s="24" t="str">
        <f t="shared" si="40"/>
        <v>NO</v>
      </c>
      <c r="K322" s="24" t="str">
        <f t="shared" si="41"/>
        <v>NO</v>
      </c>
      <c r="L322" s="24" t="str">
        <f t="shared" si="42"/>
        <v>NO</v>
      </c>
      <c r="M322" s="24" t="str">
        <f t="shared" si="43"/>
        <v>NO</v>
      </c>
      <c r="N322" s="18" t="str">
        <f t="shared" si="44"/>
        <v/>
      </c>
      <c r="O322" s="21" t="str">
        <f>IF(FLOTA!A322="","",FLOTA!A322)</f>
        <v/>
      </c>
      <c r="P322" s="21" t="str">
        <f>IF(FLOTA!B322="","",FLOTA!B322)</f>
        <v/>
      </c>
      <c r="Q322" s="21" t="str">
        <f>IF(FLOTA!C322="","",FLOTA!C322)</f>
        <v/>
      </c>
      <c r="R322" s="21" t="str">
        <f>IF(FLOTA!D322="","",FLOTA!D322)</f>
        <v/>
      </c>
      <c r="S322" s="21" t="str">
        <f>IF(FLOTA!E322="","",FLOTA!E322)</f>
        <v/>
      </c>
      <c r="T322" s="21" t="str">
        <f>IF(FLOTA!F322="","",FLOTA!F322)</f>
        <v/>
      </c>
      <c r="U322" s="21" t="str">
        <f>IF(FLOTA!G322="","",FLOTA!G322)</f>
        <v/>
      </c>
      <c r="V322" s="21" t="str">
        <f>IF(FLOTA!H322="","",FLOTA!H322)</f>
        <v/>
      </c>
      <c r="W322" s="21" t="str">
        <f>IF(FLOTA!L322="","",FLOTA!L322)</f>
        <v/>
      </c>
      <c r="X322" s="25" t="str">
        <f t="shared" si="45"/>
        <v/>
      </c>
      <c r="Y322" s="24" t="str">
        <f t="shared" si="46"/>
        <v/>
      </c>
      <c r="Z322" s="25" t="str">
        <f t="shared" si="47"/>
        <v/>
      </c>
    </row>
    <row r="323" spans="9:26">
      <c r="I323" s="24">
        <f t="shared" ref="I323:I386" si="48">IF(N323="",0,IFERROR(K323*J323+L323,"NO"))</f>
        <v>0</v>
      </c>
      <c r="J323" s="24" t="str">
        <f t="shared" ref="J323:J386" si="49">IF(N323="","NO",RANK(X323,$X$2:$X$1001))</f>
        <v>NO</v>
      </c>
      <c r="K323" s="24" t="str">
        <f t="shared" ref="K323:K386" si="50">IF(N323="","NO",RANK(Z323,$Z$2:$Z$1001))</f>
        <v>NO</v>
      </c>
      <c r="L323" s="24" t="str">
        <f t="shared" ref="L323:L386" si="51">IFERROR(IF(N323="","NO",RANK(N323,$N$2:$N$1001)),100)</f>
        <v>NO</v>
      </c>
      <c r="M323" s="24" t="str">
        <f t="shared" ref="M323:M386" si="52">IF(N323="","NO",RANK(I323,$I$2:$I$1001))</f>
        <v>NO</v>
      </c>
      <c r="N323" s="18" t="str">
        <f t="shared" ref="N323:N386" si="53">IF(X323=$D$3,O323,"")</f>
        <v/>
      </c>
      <c r="O323" s="21" t="str">
        <f>IF(FLOTA!A323="","",FLOTA!A323)</f>
        <v/>
      </c>
      <c r="P323" s="21" t="str">
        <f>IF(FLOTA!B323="","",FLOTA!B323)</f>
        <v/>
      </c>
      <c r="Q323" s="21" t="str">
        <f>IF(FLOTA!C323="","",FLOTA!C323)</f>
        <v/>
      </c>
      <c r="R323" s="21" t="str">
        <f>IF(FLOTA!D323="","",FLOTA!D323)</f>
        <v/>
      </c>
      <c r="S323" s="21" t="str">
        <f>IF(FLOTA!E323="","",FLOTA!E323)</f>
        <v/>
      </c>
      <c r="T323" s="21" t="str">
        <f>IF(FLOTA!F323="","",FLOTA!F323)</f>
        <v/>
      </c>
      <c r="U323" s="21" t="str">
        <f>IF(FLOTA!G323="","",FLOTA!G323)</f>
        <v/>
      </c>
      <c r="V323" s="21" t="str">
        <f>IF(FLOTA!H323="","",FLOTA!H323)</f>
        <v/>
      </c>
      <c r="W323" s="21" t="str">
        <f>IF(FLOTA!L323="","",FLOTA!L323)</f>
        <v/>
      </c>
      <c r="X323" s="25" t="str">
        <f t="shared" ref="X323:X386" si="54">IF(Y323=$F$2,IFERROR(MONTH(S323),""),"")</f>
        <v/>
      </c>
      <c r="Y323" s="24" t="str">
        <f t="shared" ref="Y323:Y386" si="55">IFERROR(YEAR(S323),"")</f>
        <v/>
      </c>
      <c r="Z323" s="25" t="str">
        <f t="shared" ref="Z323:Z386" si="56">IF(X323=$D$3,IFERROR(DAY(S323),""),"")</f>
        <v/>
      </c>
    </row>
    <row r="324" spans="9:26">
      <c r="I324" s="24">
        <f t="shared" si="48"/>
        <v>0</v>
      </c>
      <c r="J324" s="24" t="str">
        <f t="shared" si="49"/>
        <v>NO</v>
      </c>
      <c r="K324" s="24" t="str">
        <f t="shared" si="50"/>
        <v>NO</v>
      </c>
      <c r="L324" s="24" t="str">
        <f t="shared" si="51"/>
        <v>NO</v>
      </c>
      <c r="M324" s="24" t="str">
        <f t="shared" si="52"/>
        <v>NO</v>
      </c>
      <c r="N324" s="18" t="str">
        <f t="shared" si="53"/>
        <v/>
      </c>
      <c r="O324" s="21" t="str">
        <f>IF(FLOTA!A324="","",FLOTA!A324)</f>
        <v/>
      </c>
      <c r="P324" s="21" t="str">
        <f>IF(FLOTA!B324="","",FLOTA!B324)</f>
        <v/>
      </c>
      <c r="Q324" s="21" t="str">
        <f>IF(FLOTA!C324="","",FLOTA!C324)</f>
        <v/>
      </c>
      <c r="R324" s="21" t="str">
        <f>IF(FLOTA!D324="","",FLOTA!D324)</f>
        <v/>
      </c>
      <c r="S324" s="21" t="str">
        <f>IF(FLOTA!E324="","",FLOTA!E324)</f>
        <v/>
      </c>
      <c r="T324" s="21" t="str">
        <f>IF(FLOTA!F324="","",FLOTA!F324)</f>
        <v/>
      </c>
      <c r="U324" s="21" t="str">
        <f>IF(FLOTA!G324="","",FLOTA!G324)</f>
        <v/>
      </c>
      <c r="V324" s="21" t="str">
        <f>IF(FLOTA!H324="","",FLOTA!H324)</f>
        <v/>
      </c>
      <c r="W324" s="21" t="str">
        <f>IF(FLOTA!L324="","",FLOTA!L324)</f>
        <v/>
      </c>
      <c r="X324" s="25" t="str">
        <f t="shared" si="54"/>
        <v/>
      </c>
      <c r="Y324" s="24" t="str">
        <f t="shared" si="55"/>
        <v/>
      </c>
      <c r="Z324" s="25" t="str">
        <f t="shared" si="56"/>
        <v/>
      </c>
    </row>
    <row r="325" spans="9:26">
      <c r="I325" s="24">
        <f t="shared" si="48"/>
        <v>0</v>
      </c>
      <c r="J325" s="24" t="str">
        <f t="shared" si="49"/>
        <v>NO</v>
      </c>
      <c r="K325" s="24" t="str">
        <f t="shared" si="50"/>
        <v>NO</v>
      </c>
      <c r="L325" s="24" t="str">
        <f t="shared" si="51"/>
        <v>NO</v>
      </c>
      <c r="M325" s="24" t="str">
        <f t="shared" si="52"/>
        <v>NO</v>
      </c>
      <c r="N325" s="18" t="str">
        <f t="shared" si="53"/>
        <v/>
      </c>
      <c r="O325" s="21" t="str">
        <f>IF(FLOTA!A325="","",FLOTA!A325)</f>
        <v/>
      </c>
      <c r="P325" s="21" t="str">
        <f>IF(FLOTA!B325="","",FLOTA!B325)</f>
        <v/>
      </c>
      <c r="Q325" s="21" t="str">
        <f>IF(FLOTA!C325="","",FLOTA!C325)</f>
        <v/>
      </c>
      <c r="R325" s="21" t="str">
        <f>IF(FLOTA!D325="","",FLOTA!D325)</f>
        <v/>
      </c>
      <c r="S325" s="21" t="str">
        <f>IF(FLOTA!E325="","",FLOTA!E325)</f>
        <v/>
      </c>
      <c r="T325" s="21" t="str">
        <f>IF(FLOTA!F325="","",FLOTA!F325)</f>
        <v/>
      </c>
      <c r="U325" s="21" t="str">
        <f>IF(FLOTA!G325="","",FLOTA!G325)</f>
        <v/>
      </c>
      <c r="V325" s="21" t="str">
        <f>IF(FLOTA!H325="","",FLOTA!H325)</f>
        <v/>
      </c>
      <c r="W325" s="21" t="str">
        <f>IF(FLOTA!L325="","",FLOTA!L325)</f>
        <v/>
      </c>
      <c r="X325" s="25" t="str">
        <f t="shared" si="54"/>
        <v/>
      </c>
      <c r="Y325" s="24" t="str">
        <f t="shared" si="55"/>
        <v/>
      </c>
      <c r="Z325" s="25" t="str">
        <f t="shared" si="56"/>
        <v/>
      </c>
    </row>
    <row r="326" spans="9:26">
      <c r="I326" s="24">
        <f t="shared" si="48"/>
        <v>0</v>
      </c>
      <c r="J326" s="24" t="str">
        <f t="shared" si="49"/>
        <v>NO</v>
      </c>
      <c r="K326" s="24" t="str">
        <f t="shared" si="50"/>
        <v>NO</v>
      </c>
      <c r="L326" s="24" t="str">
        <f t="shared" si="51"/>
        <v>NO</v>
      </c>
      <c r="M326" s="24" t="str">
        <f t="shared" si="52"/>
        <v>NO</v>
      </c>
      <c r="N326" s="18" t="str">
        <f t="shared" si="53"/>
        <v/>
      </c>
      <c r="O326" s="21" t="str">
        <f>IF(FLOTA!A326="","",FLOTA!A326)</f>
        <v/>
      </c>
      <c r="P326" s="21" t="str">
        <f>IF(FLOTA!B326="","",FLOTA!B326)</f>
        <v/>
      </c>
      <c r="Q326" s="21" t="str">
        <f>IF(FLOTA!C326="","",FLOTA!C326)</f>
        <v/>
      </c>
      <c r="R326" s="21" t="str">
        <f>IF(FLOTA!D326="","",FLOTA!D326)</f>
        <v/>
      </c>
      <c r="S326" s="21" t="str">
        <f>IF(FLOTA!E326="","",FLOTA!E326)</f>
        <v/>
      </c>
      <c r="T326" s="21" t="str">
        <f>IF(FLOTA!F326="","",FLOTA!F326)</f>
        <v/>
      </c>
      <c r="U326" s="21" t="str">
        <f>IF(FLOTA!G326="","",FLOTA!G326)</f>
        <v/>
      </c>
      <c r="V326" s="21" t="str">
        <f>IF(FLOTA!H326="","",FLOTA!H326)</f>
        <v/>
      </c>
      <c r="W326" s="21" t="str">
        <f>IF(FLOTA!L326="","",FLOTA!L326)</f>
        <v/>
      </c>
      <c r="X326" s="25" t="str">
        <f t="shared" si="54"/>
        <v/>
      </c>
      <c r="Y326" s="24" t="str">
        <f t="shared" si="55"/>
        <v/>
      </c>
      <c r="Z326" s="25" t="str">
        <f t="shared" si="56"/>
        <v/>
      </c>
    </row>
    <row r="327" spans="9:26">
      <c r="I327" s="24">
        <f t="shared" si="48"/>
        <v>0</v>
      </c>
      <c r="J327" s="24" t="str">
        <f t="shared" si="49"/>
        <v>NO</v>
      </c>
      <c r="K327" s="24" t="str">
        <f t="shared" si="50"/>
        <v>NO</v>
      </c>
      <c r="L327" s="24" t="str">
        <f t="shared" si="51"/>
        <v>NO</v>
      </c>
      <c r="M327" s="24" t="str">
        <f t="shared" si="52"/>
        <v>NO</v>
      </c>
      <c r="N327" s="18" t="str">
        <f t="shared" si="53"/>
        <v/>
      </c>
      <c r="O327" s="21" t="str">
        <f>IF(FLOTA!A327="","",FLOTA!A327)</f>
        <v/>
      </c>
      <c r="P327" s="21" t="str">
        <f>IF(FLOTA!B327="","",FLOTA!B327)</f>
        <v/>
      </c>
      <c r="Q327" s="21" t="str">
        <f>IF(FLOTA!C327="","",FLOTA!C327)</f>
        <v/>
      </c>
      <c r="R327" s="21" t="str">
        <f>IF(FLOTA!D327="","",FLOTA!D327)</f>
        <v/>
      </c>
      <c r="S327" s="21" t="str">
        <f>IF(FLOTA!E327="","",FLOTA!E327)</f>
        <v/>
      </c>
      <c r="T327" s="21" t="str">
        <f>IF(FLOTA!F327="","",FLOTA!F327)</f>
        <v/>
      </c>
      <c r="U327" s="21" t="str">
        <f>IF(FLOTA!G327="","",FLOTA!G327)</f>
        <v/>
      </c>
      <c r="V327" s="21" t="str">
        <f>IF(FLOTA!H327="","",FLOTA!H327)</f>
        <v/>
      </c>
      <c r="W327" s="21" t="str">
        <f>IF(FLOTA!L327="","",FLOTA!L327)</f>
        <v/>
      </c>
      <c r="X327" s="25" t="str">
        <f t="shared" si="54"/>
        <v/>
      </c>
      <c r="Y327" s="24" t="str">
        <f t="shared" si="55"/>
        <v/>
      </c>
      <c r="Z327" s="25" t="str">
        <f t="shared" si="56"/>
        <v/>
      </c>
    </row>
    <row r="328" spans="9:26">
      <c r="I328" s="24">
        <f t="shared" si="48"/>
        <v>0</v>
      </c>
      <c r="J328" s="24" t="str">
        <f t="shared" si="49"/>
        <v>NO</v>
      </c>
      <c r="K328" s="24" t="str">
        <f t="shared" si="50"/>
        <v>NO</v>
      </c>
      <c r="L328" s="24" t="str">
        <f t="shared" si="51"/>
        <v>NO</v>
      </c>
      <c r="M328" s="24" t="str">
        <f t="shared" si="52"/>
        <v>NO</v>
      </c>
      <c r="N328" s="18" t="str">
        <f t="shared" si="53"/>
        <v/>
      </c>
      <c r="O328" s="21" t="str">
        <f>IF(FLOTA!A328="","",FLOTA!A328)</f>
        <v/>
      </c>
      <c r="P328" s="21" t="str">
        <f>IF(FLOTA!B328="","",FLOTA!B328)</f>
        <v/>
      </c>
      <c r="Q328" s="21" t="str">
        <f>IF(FLOTA!C328="","",FLOTA!C328)</f>
        <v/>
      </c>
      <c r="R328" s="21" t="str">
        <f>IF(FLOTA!D328="","",FLOTA!D328)</f>
        <v/>
      </c>
      <c r="S328" s="21" t="str">
        <f>IF(FLOTA!E328="","",FLOTA!E328)</f>
        <v/>
      </c>
      <c r="T328" s="21" t="str">
        <f>IF(FLOTA!F328="","",FLOTA!F328)</f>
        <v/>
      </c>
      <c r="U328" s="21" t="str">
        <f>IF(FLOTA!G328="","",FLOTA!G328)</f>
        <v/>
      </c>
      <c r="V328" s="21" t="str">
        <f>IF(FLOTA!H328="","",FLOTA!H328)</f>
        <v/>
      </c>
      <c r="W328" s="21" t="str">
        <f>IF(FLOTA!L328="","",FLOTA!L328)</f>
        <v/>
      </c>
      <c r="X328" s="25" t="str">
        <f t="shared" si="54"/>
        <v/>
      </c>
      <c r="Y328" s="24" t="str">
        <f t="shared" si="55"/>
        <v/>
      </c>
      <c r="Z328" s="25" t="str">
        <f t="shared" si="56"/>
        <v/>
      </c>
    </row>
    <row r="329" spans="9:26">
      <c r="I329" s="24">
        <f t="shared" si="48"/>
        <v>0</v>
      </c>
      <c r="J329" s="24" t="str">
        <f t="shared" si="49"/>
        <v>NO</v>
      </c>
      <c r="K329" s="24" t="str">
        <f t="shared" si="50"/>
        <v>NO</v>
      </c>
      <c r="L329" s="24" t="str">
        <f t="shared" si="51"/>
        <v>NO</v>
      </c>
      <c r="M329" s="24" t="str">
        <f t="shared" si="52"/>
        <v>NO</v>
      </c>
      <c r="N329" s="18" t="str">
        <f t="shared" si="53"/>
        <v/>
      </c>
      <c r="O329" s="21" t="str">
        <f>IF(FLOTA!A329="","",FLOTA!A329)</f>
        <v/>
      </c>
      <c r="P329" s="21" t="str">
        <f>IF(FLOTA!B329="","",FLOTA!B329)</f>
        <v/>
      </c>
      <c r="Q329" s="21" t="str">
        <f>IF(FLOTA!C329="","",FLOTA!C329)</f>
        <v/>
      </c>
      <c r="R329" s="21" t="str">
        <f>IF(FLOTA!D329="","",FLOTA!D329)</f>
        <v/>
      </c>
      <c r="S329" s="21" t="str">
        <f>IF(FLOTA!E329="","",FLOTA!E329)</f>
        <v/>
      </c>
      <c r="T329" s="21" t="str">
        <f>IF(FLOTA!F329="","",FLOTA!F329)</f>
        <v/>
      </c>
      <c r="U329" s="21" t="str">
        <f>IF(FLOTA!G329="","",FLOTA!G329)</f>
        <v/>
      </c>
      <c r="V329" s="21" t="str">
        <f>IF(FLOTA!H329="","",FLOTA!H329)</f>
        <v/>
      </c>
      <c r="W329" s="21" t="str">
        <f>IF(FLOTA!L329="","",FLOTA!L329)</f>
        <v/>
      </c>
      <c r="X329" s="25" t="str">
        <f t="shared" si="54"/>
        <v/>
      </c>
      <c r="Y329" s="24" t="str">
        <f t="shared" si="55"/>
        <v/>
      </c>
      <c r="Z329" s="25" t="str">
        <f t="shared" si="56"/>
        <v/>
      </c>
    </row>
    <row r="330" spans="9:26">
      <c r="I330" s="24">
        <f t="shared" si="48"/>
        <v>0</v>
      </c>
      <c r="J330" s="24" t="str">
        <f t="shared" si="49"/>
        <v>NO</v>
      </c>
      <c r="K330" s="24" t="str">
        <f t="shared" si="50"/>
        <v>NO</v>
      </c>
      <c r="L330" s="24" t="str">
        <f t="shared" si="51"/>
        <v>NO</v>
      </c>
      <c r="M330" s="24" t="str">
        <f t="shared" si="52"/>
        <v>NO</v>
      </c>
      <c r="N330" s="18" t="str">
        <f t="shared" si="53"/>
        <v/>
      </c>
      <c r="O330" s="21" t="str">
        <f>IF(FLOTA!A330="","",FLOTA!A330)</f>
        <v/>
      </c>
      <c r="P330" s="21" t="str">
        <f>IF(FLOTA!B330="","",FLOTA!B330)</f>
        <v/>
      </c>
      <c r="Q330" s="21" t="str">
        <f>IF(FLOTA!C330="","",FLOTA!C330)</f>
        <v/>
      </c>
      <c r="R330" s="21" t="str">
        <f>IF(FLOTA!D330="","",FLOTA!D330)</f>
        <v/>
      </c>
      <c r="S330" s="21" t="str">
        <f>IF(FLOTA!E330="","",FLOTA!E330)</f>
        <v/>
      </c>
      <c r="T330" s="21" t="str">
        <f>IF(FLOTA!F330="","",FLOTA!F330)</f>
        <v/>
      </c>
      <c r="U330" s="21" t="str">
        <f>IF(FLOTA!G330="","",FLOTA!G330)</f>
        <v/>
      </c>
      <c r="V330" s="21" t="str">
        <f>IF(FLOTA!H330="","",FLOTA!H330)</f>
        <v/>
      </c>
      <c r="W330" s="21" t="str">
        <f>IF(FLOTA!L330="","",FLOTA!L330)</f>
        <v/>
      </c>
      <c r="X330" s="25" t="str">
        <f t="shared" si="54"/>
        <v/>
      </c>
      <c r="Y330" s="24" t="str">
        <f t="shared" si="55"/>
        <v/>
      </c>
      <c r="Z330" s="25" t="str">
        <f t="shared" si="56"/>
        <v/>
      </c>
    </row>
    <row r="331" spans="9:26">
      <c r="I331" s="24">
        <f t="shared" si="48"/>
        <v>0</v>
      </c>
      <c r="J331" s="24" t="str">
        <f t="shared" si="49"/>
        <v>NO</v>
      </c>
      <c r="K331" s="24" t="str">
        <f t="shared" si="50"/>
        <v>NO</v>
      </c>
      <c r="L331" s="24" t="str">
        <f t="shared" si="51"/>
        <v>NO</v>
      </c>
      <c r="M331" s="24" t="str">
        <f t="shared" si="52"/>
        <v>NO</v>
      </c>
      <c r="N331" s="18" t="str">
        <f t="shared" si="53"/>
        <v/>
      </c>
      <c r="O331" s="21" t="str">
        <f>IF(FLOTA!A331="","",FLOTA!A331)</f>
        <v/>
      </c>
      <c r="P331" s="21" t="str">
        <f>IF(FLOTA!B331="","",FLOTA!B331)</f>
        <v/>
      </c>
      <c r="Q331" s="21" t="str">
        <f>IF(FLOTA!C331="","",FLOTA!C331)</f>
        <v/>
      </c>
      <c r="R331" s="21" t="str">
        <f>IF(FLOTA!D331="","",FLOTA!D331)</f>
        <v/>
      </c>
      <c r="S331" s="21" t="str">
        <f>IF(FLOTA!E331="","",FLOTA!E331)</f>
        <v/>
      </c>
      <c r="T331" s="21" t="str">
        <f>IF(FLOTA!F331="","",FLOTA!F331)</f>
        <v/>
      </c>
      <c r="U331" s="21" t="str">
        <f>IF(FLOTA!G331="","",FLOTA!G331)</f>
        <v/>
      </c>
      <c r="V331" s="21" t="str">
        <f>IF(FLOTA!H331="","",FLOTA!H331)</f>
        <v/>
      </c>
      <c r="W331" s="21" t="str">
        <f>IF(FLOTA!L331="","",FLOTA!L331)</f>
        <v/>
      </c>
      <c r="X331" s="25" t="str">
        <f t="shared" si="54"/>
        <v/>
      </c>
      <c r="Y331" s="24" t="str">
        <f t="shared" si="55"/>
        <v/>
      </c>
      <c r="Z331" s="25" t="str">
        <f t="shared" si="56"/>
        <v/>
      </c>
    </row>
    <row r="332" spans="9:26">
      <c r="I332" s="24">
        <f t="shared" si="48"/>
        <v>0</v>
      </c>
      <c r="J332" s="24" t="str">
        <f t="shared" si="49"/>
        <v>NO</v>
      </c>
      <c r="K332" s="24" t="str">
        <f t="shared" si="50"/>
        <v>NO</v>
      </c>
      <c r="L332" s="24" t="str">
        <f t="shared" si="51"/>
        <v>NO</v>
      </c>
      <c r="M332" s="24" t="str">
        <f t="shared" si="52"/>
        <v>NO</v>
      </c>
      <c r="N332" s="18" t="str">
        <f t="shared" si="53"/>
        <v/>
      </c>
      <c r="O332" s="21" t="str">
        <f>IF(FLOTA!A332="","",FLOTA!A332)</f>
        <v/>
      </c>
      <c r="P332" s="21" t="str">
        <f>IF(FLOTA!B332="","",FLOTA!B332)</f>
        <v/>
      </c>
      <c r="Q332" s="21" t="str">
        <f>IF(FLOTA!C332="","",FLOTA!C332)</f>
        <v/>
      </c>
      <c r="R332" s="21" t="str">
        <f>IF(FLOTA!D332="","",FLOTA!D332)</f>
        <v/>
      </c>
      <c r="S332" s="21" t="str">
        <f>IF(FLOTA!E332="","",FLOTA!E332)</f>
        <v/>
      </c>
      <c r="T332" s="21" t="str">
        <f>IF(FLOTA!F332="","",FLOTA!F332)</f>
        <v/>
      </c>
      <c r="U332" s="21" t="str">
        <f>IF(FLOTA!G332="","",FLOTA!G332)</f>
        <v/>
      </c>
      <c r="V332" s="21" t="str">
        <f>IF(FLOTA!H332="","",FLOTA!H332)</f>
        <v/>
      </c>
      <c r="W332" s="21" t="str">
        <f>IF(FLOTA!L332="","",FLOTA!L332)</f>
        <v/>
      </c>
      <c r="X332" s="25" t="str">
        <f t="shared" si="54"/>
        <v/>
      </c>
      <c r="Y332" s="24" t="str">
        <f t="shared" si="55"/>
        <v/>
      </c>
      <c r="Z332" s="25" t="str">
        <f t="shared" si="56"/>
        <v/>
      </c>
    </row>
    <row r="333" spans="9:26">
      <c r="I333" s="24">
        <f t="shared" si="48"/>
        <v>0</v>
      </c>
      <c r="J333" s="24" t="str">
        <f t="shared" si="49"/>
        <v>NO</v>
      </c>
      <c r="K333" s="24" t="str">
        <f t="shared" si="50"/>
        <v>NO</v>
      </c>
      <c r="L333" s="24" t="str">
        <f t="shared" si="51"/>
        <v>NO</v>
      </c>
      <c r="M333" s="24" t="str">
        <f t="shared" si="52"/>
        <v>NO</v>
      </c>
      <c r="N333" s="18" t="str">
        <f t="shared" si="53"/>
        <v/>
      </c>
      <c r="O333" s="21" t="str">
        <f>IF(FLOTA!A333="","",FLOTA!A333)</f>
        <v/>
      </c>
      <c r="P333" s="21" t="str">
        <f>IF(FLOTA!B333="","",FLOTA!B333)</f>
        <v/>
      </c>
      <c r="Q333" s="21" t="str">
        <f>IF(FLOTA!C333="","",FLOTA!C333)</f>
        <v/>
      </c>
      <c r="R333" s="21" t="str">
        <f>IF(FLOTA!D333="","",FLOTA!D333)</f>
        <v/>
      </c>
      <c r="S333" s="21" t="str">
        <f>IF(FLOTA!E333="","",FLOTA!E333)</f>
        <v/>
      </c>
      <c r="T333" s="21" t="str">
        <f>IF(FLOTA!F333="","",FLOTA!F333)</f>
        <v/>
      </c>
      <c r="U333" s="21" t="str">
        <f>IF(FLOTA!G333="","",FLOTA!G333)</f>
        <v/>
      </c>
      <c r="V333" s="21" t="str">
        <f>IF(FLOTA!H333="","",FLOTA!H333)</f>
        <v/>
      </c>
      <c r="W333" s="21" t="str">
        <f>IF(FLOTA!L333="","",FLOTA!L333)</f>
        <v/>
      </c>
      <c r="X333" s="25" t="str">
        <f t="shared" si="54"/>
        <v/>
      </c>
      <c r="Y333" s="24" t="str">
        <f t="shared" si="55"/>
        <v/>
      </c>
      <c r="Z333" s="25" t="str">
        <f t="shared" si="56"/>
        <v/>
      </c>
    </row>
    <row r="334" spans="9:26">
      <c r="I334" s="24">
        <f t="shared" si="48"/>
        <v>0</v>
      </c>
      <c r="J334" s="24" t="str">
        <f t="shared" si="49"/>
        <v>NO</v>
      </c>
      <c r="K334" s="24" t="str">
        <f t="shared" si="50"/>
        <v>NO</v>
      </c>
      <c r="L334" s="24" t="str">
        <f t="shared" si="51"/>
        <v>NO</v>
      </c>
      <c r="M334" s="24" t="str">
        <f t="shared" si="52"/>
        <v>NO</v>
      </c>
      <c r="N334" s="18" t="str">
        <f t="shared" si="53"/>
        <v/>
      </c>
      <c r="O334" s="21" t="str">
        <f>IF(FLOTA!A334="","",FLOTA!A334)</f>
        <v/>
      </c>
      <c r="P334" s="21" t="str">
        <f>IF(FLOTA!B334="","",FLOTA!B334)</f>
        <v/>
      </c>
      <c r="Q334" s="21" t="str">
        <f>IF(FLOTA!C334="","",FLOTA!C334)</f>
        <v/>
      </c>
      <c r="R334" s="21" t="str">
        <f>IF(FLOTA!D334="","",FLOTA!D334)</f>
        <v/>
      </c>
      <c r="S334" s="21" t="str">
        <f>IF(FLOTA!E334="","",FLOTA!E334)</f>
        <v/>
      </c>
      <c r="T334" s="21" t="str">
        <f>IF(FLOTA!F334="","",FLOTA!F334)</f>
        <v/>
      </c>
      <c r="U334" s="21" t="str">
        <f>IF(FLOTA!G334="","",FLOTA!G334)</f>
        <v/>
      </c>
      <c r="V334" s="21" t="str">
        <f>IF(FLOTA!H334="","",FLOTA!H334)</f>
        <v/>
      </c>
      <c r="W334" s="21" t="str">
        <f>IF(FLOTA!L334="","",FLOTA!L334)</f>
        <v/>
      </c>
      <c r="X334" s="25" t="str">
        <f t="shared" si="54"/>
        <v/>
      </c>
      <c r="Y334" s="24" t="str">
        <f t="shared" si="55"/>
        <v/>
      </c>
      <c r="Z334" s="25" t="str">
        <f t="shared" si="56"/>
        <v/>
      </c>
    </row>
    <row r="335" spans="9:26">
      <c r="I335" s="24">
        <f t="shared" si="48"/>
        <v>0</v>
      </c>
      <c r="J335" s="24" t="str">
        <f t="shared" si="49"/>
        <v>NO</v>
      </c>
      <c r="K335" s="24" t="str">
        <f t="shared" si="50"/>
        <v>NO</v>
      </c>
      <c r="L335" s="24" t="str">
        <f t="shared" si="51"/>
        <v>NO</v>
      </c>
      <c r="M335" s="24" t="str">
        <f t="shared" si="52"/>
        <v>NO</v>
      </c>
      <c r="N335" s="18" t="str">
        <f t="shared" si="53"/>
        <v/>
      </c>
      <c r="O335" s="21" t="str">
        <f>IF(FLOTA!A335="","",FLOTA!A335)</f>
        <v/>
      </c>
      <c r="P335" s="21" t="str">
        <f>IF(FLOTA!B335="","",FLOTA!B335)</f>
        <v/>
      </c>
      <c r="Q335" s="21" t="str">
        <f>IF(FLOTA!C335="","",FLOTA!C335)</f>
        <v/>
      </c>
      <c r="R335" s="21" t="str">
        <f>IF(FLOTA!D335="","",FLOTA!D335)</f>
        <v/>
      </c>
      <c r="S335" s="21" t="str">
        <f>IF(FLOTA!E335="","",FLOTA!E335)</f>
        <v/>
      </c>
      <c r="T335" s="21" t="str">
        <f>IF(FLOTA!F335="","",FLOTA!F335)</f>
        <v/>
      </c>
      <c r="U335" s="21" t="str">
        <f>IF(FLOTA!G335="","",FLOTA!G335)</f>
        <v/>
      </c>
      <c r="V335" s="21" t="str">
        <f>IF(FLOTA!H335="","",FLOTA!H335)</f>
        <v/>
      </c>
      <c r="W335" s="21" t="str">
        <f>IF(FLOTA!L335="","",FLOTA!L335)</f>
        <v/>
      </c>
      <c r="X335" s="25" t="str">
        <f t="shared" si="54"/>
        <v/>
      </c>
      <c r="Y335" s="24" t="str">
        <f t="shared" si="55"/>
        <v/>
      </c>
      <c r="Z335" s="25" t="str">
        <f t="shared" si="56"/>
        <v/>
      </c>
    </row>
    <row r="336" spans="9:26">
      <c r="I336" s="24">
        <f t="shared" si="48"/>
        <v>0</v>
      </c>
      <c r="J336" s="24" t="str">
        <f t="shared" si="49"/>
        <v>NO</v>
      </c>
      <c r="K336" s="24" t="str">
        <f t="shared" si="50"/>
        <v>NO</v>
      </c>
      <c r="L336" s="24" t="str">
        <f t="shared" si="51"/>
        <v>NO</v>
      </c>
      <c r="M336" s="24" t="str">
        <f t="shared" si="52"/>
        <v>NO</v>
      </c>
      <c r="N336" s="18" t="str">
        <f t="shared" si="53"/>
        <v/>
      </c>
      <c r="O336" s="21" t="str">
        <f>IF(FLOTA!A336="","",FLOTA!A336)</f>
        <v/>
      </c>
      <c r="P336" s="21" t="str">
        <f>IF(FLOTA!B336="","",FLOTA!B336)</f>
        <v/>
      </c>
      <c r="Q336" s="21" t="str">
        <f>IF(FLOTA!C336="","",FLOTA!C336)</f>
        <v/>
      </c>
      <c r="R336" s="21" t="str">
        <f>IF(FLOTA!D336="","",FLOTA!D336)</f>
        <v/>
      </c>
      <c r="S336" s="21" t="str">
        <f>IF(FLOTA!E336="","",FLOTA!E336)</f>
        <v/>
      </c>
      <c r="T336" s="21" t="str">
        <f>IF(FLOTA!F336="","",FLOTA!F336)</f>
        <v/>
      </c>
      <c r="U336" s="21" t="str">
        <f>IF(FLOTA!G336="","",FLOTA!G336)</f>
        <v/>
      </c>
      <c r="V336" s="21" t="str">
        <f>IF(FLOTA!H336="","",FLOTA!H336)</f>
        <v/>
      </c>
      <c r="W336" s="21" t="str">
        <f>IF(FLOTA!L336="","",FLOTA!L336)</f>
        <v/>
      </c>
      <c r="X336" s="25" t="str">
        <f t="shared" si="54"/>
        <v/>
      </c>
      <c r="Y336" s="24" t="str">
        <f t="shared" si="55"/>
        <v/>
      </c>
      <c r="Z336" s="25" t="str">
        <f t="shared" si="56"/>
        <v/>
      </c>
    </row>
    <row r="337" spans="9:26">
      <c r="I337" s="24">
        <f t="shared" si="48"/>
        <v>0</v>
      </c>
      <c r="J337" s="24" t="str">
        <f t="shared" si="49"/>
        <v>NO</v>
      </c>
      <c r="K337" s="24" t="str">
        <f t="shared" si="50"/>
        <v>NO</v>
      </c>
      <c r="L337" s="24" t="str">
        <f t="shared" si="51"/>
        <v>NO</v>
      </c>
      <c r="M337" s="24" t="str">
        <f t="shared" si="52"/>
        <v>NO</v>
      </c>
      <c r="N337" s="18" t="str">
        <f t="shared" si="53"/>
        <v/>
      </c>
      <c r="O337" s="21" t="str">
        <f>IF(FLOTA!A337="","",FLOTA!A337)</f>
        <v/>
      </c>
      <c r="P337" s="21" t="str">
        <f>IF(FLOTA!B337="","",FLOTA!B337)</f>
        <v/>
      </c>
      <c r="Q337" s="21" t="str">
        <f>IF(FLOTA!C337="","",FLOTA!C337)</f>
        <v/>
      </c>
      <c r="R337" s="21" t="str">
        <f>IF(FLOTA!D337="","",FLOTA!D337)</f>
        <v/>
      </c>
      <c r="S337" s="21" t="str">
        <f>IF(FLOTA!E337="","",FLOTA!E337)</f>
        <v/>
      </c>
      <c r="T337" s="21" t="str">
        <f>IF(FLOTA!F337="","",FLOTA!F337)</f>
        <v/>
      </c>
      <c r="U337" s="21" t="str">
        <f>IF(FLOTA!G337="","",FLOTA!G337)</f>
        <v/>
      </c>
      <c r="V337" s="21" t="str">
        <f>IF(FLOTA!H337="","",FLOTA!H337)</f>
        <v/>
      </c>
      <c r="W337" s="21" t="str">
        <f>IF(FLOTA!L337="","",FLOTA!L337)</f>
        <v/>
      </c>
      <c r="X337" s="25" t="str">
        <f t="shared" si="54"/>
        <v/>
      </c>
      <c r="Y337" s="24" t="str">
        <f t="shared" si="55"/>
        <v/>
      </c>
      <c r="Z337" s="25" t="str">
        <f t="shared" si="56"/>
        <v/>
      </c>
    </row>
    <row r="338" spans="9:26">
      <c r="I338" s="24">
        <f t="shared" si="48"/>
        <v>0</v>
      </c>
      <c r="J338" s="24" t="str">
        <f t="shared" si="49"/>
        <v>NO</v>
      </c>
      <c r="K338" s="24" t="str">
        <f t="shared" si="50"/>
        <v>NO</v>
      </c>
      <c r="L338" s="24" t="str">
        <f t="shared" si="51"/>
        <v>NO</v>
      </c>
      <c r="M338" s="24" t="str">
        <f t="shared" si="52"/>
        <v>NO</v>
      </c>
      <c r="N338" s="18" t="str">
        <f t="shared" si="53"/>
        <v/>
      </c>
      <c r="O338" s="21" t="str">
        <f>IF(FLOTA!A338="","",FLOTA!A338)</f>
        <v/>
      </c>
      <c r="P338" s="21" t="str">
        <f>IF(FLOTA!B338="","",FLOTA!B338)</f>
        <v/>
      </c>
      <c r="Q338" s="21" t="str">
        <f>IF(FLOTA!C338="","",FLOTA!C338)</f>
        <v/>
      </c>
      <c r="R338" s="21" t="str">
        <f>IF(FLOTA!D338="","",FLOTA!D338)</f>
        <v/>
      </c>
      <c r="S338" s="21" t="str">
        <f>IF(FLOTA!E338="","",FLOTA!E338)</f>
        <v/>
      </c>
      <c r="T338" s="21" t="str">
        <f>IF(FLOTA!F338="","",FLOTA!F338)</f>
        <v/>
      </c>
      <c r="U338" s="21" t="str">
        <f>IF(FLOTA!G338="","",FLOTA!G338)</f>
        <v/>
      </c>
      <c r="V338" s="21" t="str">
        <f>IF(FLOTA!H338="","",FLOTA!H338)</f>
        <v/>
      </c>
      <c r="W338" s="21" t="str">
        <f>IF(FLOTA!L338="","",FLOTA!L338)</f>
        <v/>
      </c>
      <c r="X338" s="25" t="str">
        <f t="shared" si="54"/>
        <v/>
      </c>
      <c r="Y338" s="24" t="str">
        <f t="shared" si="55"/>
        <v/>
      </c>
      <c r="Z338" s="25" t="str">
        <f t="shared" si="56"/>
        <v/>
      </c>
    </row>
    <row r="339" spans="9:26">
      <c r="I339" s="24">
        <f t="shared" si="48"/>
        <v>0</v>
      </c>
      <c r="J339" s="24" t="str">
        <f t="shared" si="49"/>
        <v>NO</v>
      </c>
      <c r="K339" s="24" t="str">
        <f t="shared" si="50"/>
        <v>NO</v>
      </c>
      <c r="L339" s="24" t="str">
        <f t="shared" si="51"/>
        <v>NO</v>
      </c>
      <c r="M339" s="24" t="str">
        <f t="shared" si="52"/>
        <v>NO</v>
      </c>
      <c r="N339" s="18" t="str">
        <f t="shared" si="53"/>
        <v/>
      </c>
      <c r="O339" s="21" t="str">
        <f>IF(FLOTA!A339="","",FLOTA!A339)</f>
        <v/>
      </c>
      <c r="P339" s="21" t="str">
        <f>IF(FLOTA!B339="","",FLOTA!B339)</f>
        <v/>
      </c>
      <c r="Q339" s="21" t="str">
        <f>IF(FLOTA!C339="","",FLOTA!C339)</f>
        <v/>
      </c>
      <c r="R339" s="21" t="str">
        <f>IF(FLOTA!D339="","",FLOTA!D339)</f>
        <v/>
      </c>
      <c r="S339" s="21" t="str">
        <f>IF(FLOTA!E339="","",FLOTA!E339)</f>
        <v/>
      </c>
      <c r="T339" s="21" t="str">
        <f>IF(FLOTA!F339="","",FLOTA!F339)</f>
        <v/>
      </c>
      <c r="U339" s="21" t="str">
        <f>IF(FLOTA!G339="","",FLOTA!G339)</f>
        <v/>
      </c>
      <c r="V339" s="21" t="str">
        <f>IF(FLOTA!H339="","",FLOTA!H339)</f>
        <v/>
      </c>
      <c r="W339" s="21" t="str">
        <f>IF(FLOTA!L339="","",FLOTA!L339)</f>
        <v/>
      </c>
      <c r="X339" s="25" t="str">
        <f t="shared" si="54"/>
        <v/>
      </c>
      <c r="Y339" s="24" t="str">
        <f t="shared" si="55"/>
        <v/>
      </c>
      <c r="Z339" s="25" t="str">
        <f t="shared" si="56"/>
        <v/>
      </c>
    </row>
    <row r="340" spans="9:26">
      <c r="I340" s="24">
        <f t="shared" si="48"/>
        <v>0</v>
      </c>
      <c r="J340" s="24" t="str">
        <f t="shared" si="49"/>
        <v>NO</v>
      </c>
      <c r="K340" s="24" t="str">
        <f t="shared" si="50"/>
        <v>NO</v>
      </c>
      <c r="L340" s="24" t="str">
        <f t="shared" si="51"/>
        <v>NO</v>
      </c>
      <c r="M340" s="24" t="str">
        <f t="shared" si="52"/>
        <v>NO</v>
      </c>
      <c r="N340" s="18" t="str">
        <f t="shared" si="53"/>
        <v/>
      </c>
      <c r="O340" s="21" t="str">
        <f>IF(FLOTA!A340="","",FLOTA!A340)</f>
        <v/>
      </c>
      <c r="P340" s="21" t="str">
        <f>IF(FLOTA!B340="","",FLOTA!B340)</f>
        <v/>
      </c>
      <c r="Q340" s="21" t="str">
        <f>IF(FLOTA!C340="","",FLOTA!C340)</f>
        <v/>
      </c>
      <c r="R340" s="21" t="str">
        <f>IF(FLOTA!D340="","",FLOTA!D340)</f>
        <v/>
      </c>
      <c r="S340" s="21" t="str">
        <f>IF(FLOTA!E340="","",FLOTA!E340)</f>
        <v/>
      </c>
      <c r="T340" s="21" t="str">
        <f>IF(FLOTA!F340="","",FLOTA!F340)</f>
        <v/>
      </c>
      <c r="U340" s="21" t="str">
        <f>IF(FLOTA!G340="","",FLOTA!G340)</f>
        <v/>
      </c>
      <c r="V340" s="21" t="str">
        <f>IF(FLOTA!H340="","",FLOTA!H340)</f>
        <v/>
      </c>
      <c r="W340" s="21" t="str">
        <f>IF(FLOTA!L340="","",FLOTA!L340)</f>
        <v/>
      </c>
      <c r="X340" s="25" t="str">
        <f t="shared" si="54"/>
        <v/>
      </c>
      <c r="Y340" s="24" t="str">
        <f t="shared" si="55"/>
        <v/>
      </c>
      <c r="Z340" s="25" t="str">
        <f t="shared" si="56"/>
        <v/>
      </c>
    </row>
    <row r="341" spans="9:26">
      <c r="I341" s="24">
        <f t="shared" si="48"/>
        <v>0</v>
      </c>
      <c r="J341" s="24" t="str">
        <f t="shared" si="49"/>
        <v>NO</v>
      </c>
      <c r="K341" s="24" t="str">
        <f t="shared" si="50"/>
        <v>NO</v>
      </c>
      <c r="L341" s="24" t="str">
        <f t="shared" si="51"/>
        <v>NO</v>
      </c>
      <c r="M341" s="24" t="str">
        <f t="shared" si="52"/>
        <v>NO</v>
      </c>
      <c r="N341" s="18" t="str">
        <f t="shared" si="53"/>
        <v/>
      </c>
      <c r="O341" s="21" t="str">
        <f>IF(FLOTA!A341="","",FLOTA!A341)</f>
        <v/>
      </c>
      <c r="P341" s="21" t="str">
        <f>IF(FLOTA!B341="","",FLOTA!B341)</f>
        <v/>
      </c>
      <c r="Q341" s="21" t="str">
        <f>IF(FLOTA!C341="","",FLOTA!C341)</f>
        <v/>
      </c>
      <c r="R341" s="21" t="str">
        <f>IF(FLOTA!D341="","",FLOTA!D341)</f>
        <v/>
      </c>
      <c r="S341" s="21" t="str">
        <f>IF(FLOTA!E341="","",FLOTA!E341)</f>
        <v/>
      </c>
      <c r="T341" s="21" t="str">
        <f>IF(FLOTA!F341="","",FLOTA!F341)</f>
        <v/>
      </c>
      <c r="U341" s="21" t="str">
        <f>IF(FLOTA!G341="","",FLOTA!G341)</f>
        <v/>
      </c>
      <c r="V341" s="21" t="str">
        <f>IF(FLOTA!H341="","",FLOTA!H341)</f>
        <v/>
      </c>
      <c r="W341" s="21" t="str">
        <f>IF(FLOTA!L341="","",FLOTA!L341)</f>
        <v/>
      </c>
      <c r="X341" s="25" t="str">
        <f t="shared" si="54"/>
        <v/>
      </c>
      <c r="Y341" s="24" t="str">
        <f t="shared" si="55"/>
        <v/>
      </c>
      <c r="Z341" s="25" t="str">
        <f t="shared" si="56"/>
        <v/>
      </c>
    </row>
    <row r="342" spans="9:26">
      <c r="I342" s="24">
        <f t="shared" si="48"/>
        <v>0</v>
      </c>
      <c r="J342" s="24" t="str">
        <f t="shared" si="49"/>
        <v>NO</v>
      </c>
      <c r="K342" s="24" t="str">
        <f t="shared" si="50"/>
        <v>NO</v>
      </c>
      <c r="L342" s="24" t="str">
        <f t="shared" si="51"/>
        <v>NO</v>
      </c>
      <c r="M342" s="24" t="str">
        <f t="shared" si="52"/>
        <v>NO</v>
      </c>
      <c r="N342" s="18" t="str">
        <f t="shared" si="53"/>
        <v/>
      </c>
      <c r="O342" s="21" t="str">
        <f>IF(FLOTA!A342="","",FLOTA!A342)</f>
        <v/>
      </c>
      <c r="P342" s="21" t="str">
        <f>IF(FLOTA!B342="","",FLOTA!B342)</f>
        <v/>
      </c>
      <c r="Q342" s="21" t="str">
        <f>IF(FLOTA!C342="","",FLOTA!C342)</f>
        <v/>
      </c>
      <c r="R342" s="21" t="str">
        <f>IF(FLOTA!D342="","",FLOTA!D342)</f>
        <v/>
      </c>
      <c r="S342" s="21" t="str">
        <f>IF(FLOTA!E342="","",FLOTA!E342)</f>
        <v/>
      </c>
      <c r="T342" s="21" t="str">
        <f>IF(FLOTA!F342="","",FLOTA!F342)</f>
        <v/>
      </c>
      <c r="U342" s="21" t="str">
        <f>IF(FLOTA!G342="","",FLOTA!G342)</f>
        <v/>
      </c>
      <c r="V342" s="21" t="str">
        <f>IF(FLOTA!H342="","",FLOTA!H342)</f>
        <v/>
      </c>
      <c r="W342" s="21" t="str">
        <f>IF(FLOTA!L342="","",FLOTA!L342)</f>
        <v/>
      </c>
      <c r="X342" s="25" t="str">
        <f t="shared" si="54"/>
        <v/>
      </c>
      <c r="Y342" s="24" t="str">
        <f t="shared" si="55"/>
        <v/>
      </c>
      <c r="Z342" s="25" t="str">
        <f t="shared" si="56"/>
        <v/>
      </c>
    </row>
    <row r="343" spans="9:26">
      <c r="I343" s="24">
        <f t="shared" si="48"/>
        <v>0</v>
      </c>
      <c r="J343" s="24" t="str">
        <f t="shared" si="49"/>
        <v>NO</v>
      </c>
      <c r="K343" s="24" t="str">
        <f t="shared" si="50"/>
        <v>NO</v>
      </c>
      <c r="L343" s="24" t="str">
        <f t="shared" si="51"/>
        <v>NO</v>
      </c>
      <c r="M343" s="24" t="str">
        <f t="shared" si="52"/>
        <v>NO</v>
      </c>
      <c r="N343" s="18" t="str">
        <f t="shared" si="53"/>
        <v/>
      </c>
      <c r="O343" s="21" t="str">
        <f>IF(FLOTA!A343="","",FLOTA!A343)</f>
        <v/>
      </c>
      <c r="P343" s="21" t="str">
        <f>IF(FLOTA!B343="","",FLOTA!B343)</f>
        <v/>
      </c>
      <c r="Q343" s="21" t="str">
        <f>IF(FLOTA!C343="","",FLOTA!C343)</f>
        <v/>
      </c>
      <c r="R343" s="21" t="str">
        <f>IF(FLOTA!D343="","",FLOTA!D343)</f>
        <v/>
      </c>
      <c r="S343" s="21" t="str">
        <f>IF(FLOTA!E343="","",FLOTA!E343)</f>
        <v/>
      </c>
      <c r="T343" s="21" t="str">
        <f>IF(FLOTA!F343="","",FLOTA!F343)</f>
        <v/>
      </c>
      <c r="U343" s="21" t="str">
        <f>IF(FLOTA!G343="","",FLOTA!G343)</f>
        <v/>
      </c>
      <c r="V343" s="21" t="str">
        <f>IF(FLOTA!H343="","",FLOTA!H343)</f>
        <v/>
      </c>
      <c r="W343" s="21" t="str">
        <f>IF(FLOTA!L343="","",FLOTA!L343)</f>
        <v/>
      </c>
      <c r="X343" s="25" t="str">
        <f t="shared" si="54"/>
        <v/>
      </c>
      <c r="Y343" s="24" t="str">
        <f t="shared" si="55"/>
        <v/>
      </c>
      <c r="Z343" s="25" t="str">
        <f t="shared" si="56"/>
        <v/>
      </c>
    </row>
    <row r="344" spans="9:26">
      <c r="I344" s="24">
        <f t="shared" si="48"/>
        <v>0</v>
      </c>
      <c r="J344" s="24" t="str">
        <f t="shared" si="49"/>
        <v>NO</v>
      </c>
      <c r="K344" s="24" t="str">
        <f t="shared" si="50"/>
        <v>NO</v>
      </c>
      <c r="L344" s="24" t="str">
        <f t="shared" si="51"/>
        <v>NO</v>
      </c>
      <c r="M344" s="24" t="str">
        <f t="shared" si="52"/>
        <v>NO</v>
      </c>
      <c r="N344" s="18" t="str">
        <f t="shared" si="53"/>
        <v/>
      </c>
      <c r="O344" s="21" t="str">
        <f>IF(FLOTA!A344="","",FLOTA!A344)</f>
        <v/>
      </c>
      <c r="P344" s="21" t="str">
        <f>IF(FLOTA!B344="","",FLOTA!B344)</f>
        <v/>
      </c>
      <c r="Q344" s="21" t="str">
        <f>IF(FLOTA!C344="","",FLOTA!C344)</f>
        <v/>
      </c>
      <c r="R344" s="21" t="str">
        <f>IF(FLOTA!D344="","",FLOTA!D344)</f>
        <v/>
      </c>
      <c r="S344" s="21" t="str">
        <f>IF(FLOTA!E344="","",FLOTA!E344)</f>
        <v/>
      </c>
      <c r="T344" s="21" t="str">
        <f>IF(FLOTA!F344="","",FLOTA!F344)</f>
        <v/>
      </c>
      <c r="U344" s="21" t="str">
        <f>IF(FLOTA!G344="","",FLOTA!G344)</f>
        <v/>
      </c>
      <c r="V344" s="21" t="str">
        <f>IF(FLOTA!H344="","",FLOTA!H344)</f>
        <v/>
      </c>
      <c r="W344" s="21" t="str">
        <f>IF(FLOTA!L344="","",FLOTA!L344)</f>
        <v/>
      </c>
      <c r="X344" s="25" t="str">
        <f t="shared" si="54"/>
        <v/>
      </c>
      <c r="Y344" s="24" t="str">
        <f t="shared" si="55"/>
        <v/>
      </c>
      <c r="Z344" s="25" t="str">
        <f t="shared" si="56"/>
        <v/>
      </c>
    </row>
    <row r="345" spans="9:26">
      <c r="I345" s="24">
        <f t="shared" si="48"/>
        <v>0</v>
      </c>
      <c r="J345" s="24" t="str">
        <f t="shared" si="49"/>
        <v>NO</v>
      </c>
      <c r="K345" s="24" t="str">
        <f t="shared" si="50"/>
        <v>NO</v>
      </c>
      <c r="L345" s="24" t="str">
        <f t="shared" si="51"/>
        <v>NO</v>
      </c>
      <c r="M345" s="24" t="str">
        <f t="shared" si="52"/>
        <v>NO</v>
      </c>
      <c r="N345" s="18" t="str">
        <f t="shared" si="53"/>
        <v/>
      </c>
      <c r="O345" s="21" t="str">
        <f>IF(FLOTA!A345="","",FLOTA!A345)</f>
        <v/>
      </c>
      <c r="P345" s="21" t="str">
        <f>IF(FLOTA!B345="","",FLOTA!B345)</f>
        <v/>
      </c>
      <c r="Q345" s="21" t="str">
        <f>IF(FLOTA!C345="","",FLOTA!C345)</f>
        <v/>
      </c>
      <c r="R345" s="21" t="str">
        <f>IF(FLOTA!D345="","",FLOTA!D345)</f>
        <v/>
      </c>
      <c r="S345" s="21" t="str">
        <f>IF(FLOTA!E345="","",FLOTA!E345)</f>
        <v/>
      </c>
      <c r="T345" s="21" t="str">
        <f>IF(FLOTA!F345="","",FLOTA!F345)</f>
        <v/>
      </c>
      <c r="U345" s="21" t="str">
        <f>IF(FLOTA!G345="","",FLOTA!G345)</f>
        <v/>
      </c>
      <c r="V345" s="21" t="str">
        <f>IF(FLOTA!H345="","",FLOTA!H345)</f>
        <v/>
      </c>
      <c r="W345" s="21" t="str">
        <f>IF(FLOTA!L345="","",FLOTA!L345)</f>
        <v/>
      </c>
      <c r="X345" s="25" t="str">
        <f t="shared" si="54"/>
        <v/>
      </c>
      <c r="Y345" s="24" t="str">
        <f t="shared" si="55"/>
        <v/>
      </c>
      <c r="Z345" s="25" t="str">
        <f t="shared" si="56"/>
        <v/>
      </c>
    </row>
    <row r="346" spans="9:26">
      <c r="I346" s="24">
        <f t="shared" si="48"/>
        <v>0</v>
      </c>
      <c r="J346" s="24" t="str">
        <f t="shared" si="49"/>
        <v>NO</v>
      </c>
      <c r="K346" s="24" t="str">
        <f t="shared" si="50"/>
        <v>NO</v>
      </c>
      <c r="L346" s="24" t="str">
        <f t="shared" si="51"/>
        <v>NO</v>
      </c>
      <c r="M346" s="24" t="str">
        <f t="shared" si="52"/>
        <v>NO</v>
      </c>
      <c r="N346" s="18" t="str">
        <f t="shared" si="53"/>
        <v/>
      </c>
      <c r="O346" s="21" t="str">
        <f>IF(FLOTA!A346="","",FLOTA!A346)</f>
        <v/>
      </c>
      <c r="P346" s="21" t="str">
        <f>IF(FLOTA!B346="","",FLOTA!B346)</f>
        <v/>
      </c>
      <c r="Q346" s="21" t="str">
        <f>IF(FLOTA!C346="","",FLOTA!C346)</f>
        <v/>
      </c>
      <c r="R346" s="21" t="str">
        <f>IF(FLOTA!D346="","",FLOTA!D346)</f>
        <v/>
      </c>
      <c r="S346" s="21" t="str">
        <f>IF(FLOTA!E346="","",FLOTA!E346)</f>
        <v/>
      </c>
      <c r="T346" s="21" t="str">
        <f>IF(FLOTA!F346="","",FLOTA!F346)</f>
        <v/>
      </c>
      <c r="U346" s="21" t="str">
        <f>IF(FLOTA!G346="","",FLOTA!G346)</f>
        <v/>
      </c>
      <c r="V346" s="21" t="str">
        <f>IF(FLOTA!H346="","",FLOTA!H346)</f>
        <v/>
      </c>
      <c r="W346" s="21" t="str">
        <f>IF(FLOTA!L346="","",FLOTA!L346)</f>
        <v/>
      </c>
      <c r="X346" s="25" t="str">
        <f t="shared" si="54"/>
        <v/>
      </c>
      <c r="Y346" s="24" t="str">
        <f t="shared" si="55"/>
        <v/>
      </c>
      <c r="Z346" s="25" t="str">
        <f t="shared" si="56"/>
        <v/>
      </c>
    </row>
    <row r="347" spans="9:26">
      <c r="I347" s="24">
        <f t="shared" si="48"/>
        <v>0</v>
      </c>
      <c r="J347" s="24" t="str">
        <f t="shared" si="49"/>
        <v>NO</v>
      </c>
      <c r="K347" s="24" t="str">
        <f t="shared" si="50"/>
        <v>NO</v>
      </c>
      <c r="L347" s="24" t="str">
        <f t="shared" si="51"/>
        <v>NO</v>
      </c>
      <c r="M347" s="24" t="str">
        <f t="shared" si="52"/>
        <v>NO</v>
      </c>
      <c r="N347" s="18" t="str">
        <f t="shared" si="53"/>
        <v/>
      </c>
      <c r="O347" s="21" t="str">
        <f>IF(FLOTA!A347="","",FLOTA!A347)</f>
        <v/>
      </c>
      <c r="P347" s="21" t="str">
        <f>IF(FLOTA!B347="","",FLOTA!B347)</f>
        <v/>
      </c>
      <c r="Q347" s="21" t="str">
        <f>IF(FLOTA!C347="","",FLOTA!C347)</f>
        <v/>
      </c>
      <c r="R347" s="21" t="str">
        <f>IF(FLOTA!D347="","",FLOTA!D347)</f>
        <v/>
      </c>
      <c r="S347" s="21" t="str">
        <f>IF(FLOTA!E347="","",FLOTA!E347)</f>
        <v/>
      </c>
      <c r="T347" s="21" t="str">
        <f>IF(FLOTA!F347="","",FLOTA!F347)</f>
        <v/>
      </c>
      <c r="U347" s="21" t="str">
        <f>IF(FLOTA!G347="","",FLOTA!G347)</f>
        <v/>
      </c>
      <c r="V347" s="21" t="str">
        <f>IF(FLOTA!H347="","",FLOTA!H347)</f>
        <v/>
      </c>
      <c r="W347" s="21" t="str">
        <f>IF(FLOTA!L347="","",FLOTA!L347)</f>
        <v/>
      </c>
      <c r="X347" s="25" t="str">
        <f t="shared" si="54"/>
        <v/>
      </c>
      <c r="Y347" s="24" t="str">
        <f t="shared" si="55"/>
        <v/>
      </c>
      <c r="Z347" s="25" t="str">
        <f t="shared" si="56"/>
        <v/>
      </c>
    </row>
    <row r="348" spans="9:26">
      <c r="I348" s="24">
        <f t="shared" si="48"/>
        <v>0</v>
      </c>
      <c r="J348" s="24" t="str">
        <f t="shared" si="49"/>
        <v>NO</v>
      </c>
      <c r="K348" s="24" t="str">
        <f t="shared" si="50"/>
        <v>NO</v>
      </c>
      <c r="L348" s="24" t="str">
        <f t="shared" si="51"/>
        <v>NO</v>
      </c>
      <c r="M348" s="24" t="str">
        <f t="shared" si="52"/>
        <v>NO</v>
      </c>
      <c r="N348" s="18" t="str">
        <f t="shared" si="53"/>
        <v/>
      </c>
      <c r="O348" s="21" t="str">
        <f>IF(FLOTA!A348="","",FLOTA!A348)</f>
        <v/>
      </c>
      <c r="P348" s="21" t="str">
        <f>IF(FLOTA!B348="","",FLOTA!B348)</f>
        <v/>
      </c>
      <c r="Q348" s="21" t="str">
        <f>IF(FLOTA!C348="","",FLOTA!C348)</f>
        <v/>
      </c>
      <c r="R348" s="21" t="str">
        <f>IF(FLOTA!D348="","",FLOTA!D348)</f>
        <v/>
      </c>
      <c r="S348" s="21" t="str">
        <f>IF(FLOTA!E348="","",FLOTA!E348)</f>
        <v/>
      </c>
      <c r="T348" s="21" t="str">
        <f>IF(FLOTA!F348="","",FLOTA!F348)</f>
        <v/>
      </c>
      <c r="U348" s="21" t="str">
        <f>IF(FLOTA!G348="","",FLOTA!G348)</f>
        <v/>
      </c>
      <c r="V348" s="21" t="str">
        <f>IF(FLOTA!H348="","",FLOTA!H348)</f>
        <v/>
      </c>
      <c r="W348" s="21" t="str">
        <f>IF(FLOTA!L348="","",FLOTA!L348)</f>
        <v/>
      </c>
      <c r="X348" s="25" t="str">
        <f t="shared" si="54"/>
        <v/>
      </c>
      <c r="Y348" s="24" t="str">
        <f t="shared" si="55"/>
        <v/>
      </c>
      <c r="Z348" s="25" t="str">
        <f t="shared" si="56"/>
        <v/>
      </c>
    </row>
    <row r="349" spans="9:26">
      <c r="I349" s="24">
        <f t="shared" si="48"/>
        <v>0</v>
      </c>
      <c r="J349" s="24" t="str">
        <f t="shared" si="49"/>
        <v>NO</v>
      </c>
      <c r="K349" s="24" t="str">
        <f t="shared" si="50"/>
        <v>NO</v>
      </c>
      <c r="L349" s="24" t="str">
        <f t="shared" si="51"/>
        <v>NO</v>
      </c>
      <c r="M349" s="24" t="str">
        <f t="shared" si="52"/>
        <v>NO</v>
      </c>
      <c r="N349" s="18" t="str">
        <f t="shared" si="53"/>
        <v/>
      </c>
      <c r="O349" s="21" t="str">
        <f>IF(FLOTA!A349="","",FLOTA!A349)</f>
        <v/>
      </c>
      <c r="P349" s="21" t="str">
        <f>IF(FLOTA!B349="","",FLOTA!B349)</f>
        <v/>
      </c>
      <c r="Q349" s="21" t="str">
        <f>IF(FLOTA!C349="","",FLOTA!C349)</f>
        <v/>
      </c>
      <c r="R349" s="21" t="str">
        <f>IF(FLOTA!D349="","",FLOTA!D349)</f>
        <v/>
      </c>
      <c r="S349" s="21" t="str">
        <f>IF(FLOTA!E349="","",FLOTA!E349)</f>
        <v/>
      </c>
      <c r="T349" s="21" t="str">
        <f>IF(FLOTA!F349="","",FLOTA!F349)</f>
        <v/>
      </c>
      <c r="U349" s="21" t="str">
        <f>IF(FLOTA!G349="","",FLOTA!G349)</f>
        <v/>
      </c>
      <c r="V349" s="21" t="str">
        <f>IF(FLOTA!H349="","",FLOTA!H349)</f>
        <v/>
      </c>
      <c r="W349" s="21" t="str">
        <f>IF(FLOTA!L349="","",FLOTA!L349)</f>
        <v/>
      </c>
      <c r="X349" s="25" t="str">
        <f t="shared" si="54"/>
        <v/>
      </c>
      <c r="Y349" s="24" t="str">
        <f t="shared" si="55"/>
        <v/>
      </c>
      <c r="Z349" s="25" t="str">
        <f t="shared" si="56"/>
        <v/>
      </c>
    </row>
    <row r="350" spans="9:26">
      <c r="I350" s="24">
        <f t="shared" si="48"/>
        <v>0</v>
      </c>
      <c r="J350" s="24" t="str">
        <f t="shared" si="49"/>
        <v>NO</v>
      </c>
      <c r="K350" s="24" t="str">
        <f t="shared" si="50"/>
        <v>NO</v>
      </c>
      <c r="L350" s="24" t="str">
        <f t="shared" si="51"/>
        <v>NO</v>
      </c>
      <c r="M350" s="24" t="str">
        <f t="shared" si="52"/>
        <v>NO</v>
      </c>
      <c r="N350" s="18" t="str">
        <f t="shared" si="53"/>
        <v/>
      </c>
      <c r="O350" s="21" t="str">
        <f>IF(FLOTA!A350="","",FLOTA!A350)</f>
        <v/>
      </c>
      <c r="P350" s="21" t="str">
        <f>IF(FLOTA!B350="","",FLOTA!B350)</f>
        <v/>
      </c>
      <c r="Q350" s="21" t="str">
        <f>IF(FLOTA!C350="","",FLOTA!C350)</f>
        <v/>
      </c>
      <c r="R350" s="21" t="str">
        <f>IF(FLOTA!D350="","",FLOTA!D350)</f>
        <v/>
      </c>
      <c r="S350" s="21" t="str">
        <f>IF(FLOTA!E350="","",FLOTA!E350)</f>
        <v/>
      </c>
      <c r="T350" s="21" t="str">
        <f>IF(FLOTA!F350="","",FLOTA!F350)</f>
        <v/>
      </c>
      <c r="U350" s="21" t="str">
        <f>IF(FLOTA!G350="","",FLOTA!G350)</f>
        <v/>
      </c>
      <c r="V350" s="21" t="str">
        <f>IF(FLOTA!H350="","",FLOTA!H350)</f>
        <v/>
      </c>
      <c r="W350" s="21" t="str">
        <f>IF(FLOTA!L350="","",FLOTA!L350)</f>
        <v/>
      </c>
      <c r="X350" s="25" t="str">
        <f t="shared" si="54"/>
        <v/>
      </c>
      <c r="Y350" s="24" t="str">
        <f t="shared" si="55"/>
        <v/>
      </c>
      <c r="Z350" s="25" t="str">
        <f t="shared" si="56"/>
        <v/>
      </c>
    </row>
    <row r="351" spans="9:26">
      <c r="I351" s="24">
        <f t="shared" si="48"/>
        <v>0</v>
      </c>
      <c r="J351" s="24" t="str">
        <f t="shared" si="49"/>
        <v>NO</v>
      </c>
      <c r="K351" s="24" t="str">
        <f t="shared" si="50"/>
        <v>NO</v>
      </c>
      <c r="L351" s="24" t="str">
        <f t="shared" si="51"/>
        <v>NO</v>
      </c>
      <c r="M351" s="24" t="str">
        <f t="shared" si="52"/>
        <v>NO</v>
      </c>
      <c r="N351" s="18" t="str">
        <f t="shared" si="53"/>
        <v/>
      </c>
      <c r="O351" s="21" t="str">
        <f>IF(FLOTA!A351="","",FLOTA!A351)</f>
        <v/>
      </c>
      <c r="P351" s="21" t="str">
        <f>IF(FLOTA!B351="","",FLOTA!B351)</f>
        <v/>
      </c>
      <c r="Q351" s="21" t="str">
        <f>IF(FLOTA!C351="","",FLOTA!C351)</f>
        <v/>
      </c>
      <c r="R351" s="21" t="str">
        <f>IF(FLOTA!D351="","",FLOTA!D351)</f>
        <v/>
      </c>
      <c r="S351" s="21" t="str">
        <f>IF(FLOTA!E351="","",FLOTA!E351)</f>
        <v/>
      </c>
      <c r="T351" s="21" t="str">
        <f>IF(FLOTA!F351="","",FLOTA!F351)</f>
        <v/>
      </c>
      <c r="U351" s="21" t="str">
        <f>IF(FLOTA!G351="","",FLOTA!G351)</f>
        <v/>
      </c>
      <c r="V351" s="21" t="str">
        <f>IF(FLOTA!H351="","",FLOTA!H351)</f>
        <v/>
      </c>
      <c r="W351" s="21" t="str">
        <f>IF(FLOTA!L351="","",FLOTA!L351)</f>
        <v/>
      </c>
      <c r="X351" s="25" t="str">
        <f t="shared" si="54"/>
        <v/>
      </c>
      <c r="Y351" s="24" t="str">
        <f t="shared" si="55"/>
        <v/>
      </c>
      <c r="Z351" s="25" t="str">
        <f t="shared" si="56"/>
        <v/>
      </c>
    </row>
    <row r="352" spans="9:26">
      <c r="I352" s="24">
        <f t="shared" si="48"/>
        <v>0</v>
      </c>
      <c r="J352" s="24" t="str">
        <f t="shared" si="49"/>
        <v>NO</v>
      </c>
      <c r="K352" s="24" t="str">
        <f t="shared" si="50"/>
        <v>NO</v>
      </c>
      <c r="L352" s="24" t="str">
        <f t="shared" si="51"/>
        <v>NO</v>
      </c>
      <c r="M352" s="24" t="str">
        <f t="shared" si="52"/>
        <v>NO</v>
      </c>
      <c r="N352" s="18" t="str">
        <f t="shared" si="53"/>
        <v/>
      </c>
      <c r="O352" s="21" t="str">
        <f>IF(FLOTA!A352="","",FLOTA!A352)</f>
        <v/>
      </c>
      <c r="P352" s="21" t="str">
        <f>IF(FLOTA!B352="","",FLOTA!B352)</f>
        <v/>
      </c>
      <c r="Q352" s="21" t="str">
        <f>IF(FLOTA!C352="","",FLOTA!C352)</f>
        <v/>
      </c>
      <c r="R352" s="21" t="str">
        <f>IF(FLOTA!D352="","",FLOTA!D352)</f>
        <v/>
      </c>
      <c r="S352" s="21" t="str">
        <f>IF(FLOTA!E352="","",FLOTA!E352)</f>
        <v/>
      </c>
      <c r="T352" s="21" t="str">
        <f>IF(FLOTA!F352="","",FLOTA!F352)</f>
        <v/>
      </c>
      <c r="U352" s="21" t="str">
        <f>IF(FLOTA!G352="","",FLOTA!G352)</f>
        <v/>
      </c>
      <c r="V352" s="21" t="str">
        <f>IF(FLOTA!H352="","",FLOTA!H352)</f>
        <v/>
      </c>
      <c r="W352" s="21" t="str">
        <f>IF(FLOTA!L352="","",FLOTA!L352)</f>
        <v/>
      </c>
      <c r="X352" s="25" t="str">
        <f t="shared" si="54"/>
        <v/>
      </c>
      <c r="Y352" s="24" t="str">
        <f t="shared" si="55"/>
        <v/>
      </c>
      <c r="Z352" s="25" t="str">
        <f t="shared" si="56"/>
        <v/>
      </c>
    </row>
    <row r="353" spans="9:26">
      <c r="I353" s="24">
        <f t="shared" si="48"/>
        <v>0</v>
      </c>
      <c r="J353" s="24" t="str">
        <f t="shared" si="49"/>
        <v>NO</v>
      </c>
      <c r="K353" s="24" t="str">
        <f t="shared" si="50"/>
        <v>NO</v>
      </c>
      <c r="L353" s="24" t="str">
        <f t="shared" si="51"/>
        <v>NO</v>
      </c>
      <c r="M353" s="24" t="str">
        <f t="shared" si="52"/>
        <v>NO</v>
      </c>
      <c r="N353" s="18" t="str">
        <f t="shared" si="53"/>
        <v/>
      </c>
      <c r="O353" s="21" t="str">
        <f>IF(FLOTA!A353="","",FLOTA!A353)</f>
        <v/>
      </c>
      <c r="P353" s="21" t="str">
        <f>IF(FLOTA!B353="","",FLOTA!B353)</f>
        <v/>
      </c>
      <c r="Q353" s="21" t="str">
        <f>IF(FLOTA!C353="","",FLOTA!C353)</f>
        <v/>
      </c>
      <c r="R353" s="21" t="str">
        <f>IF(FLOTA!D353="","",FLOTA!D353)</f>
        <v/>
      </c>
      <c r="S353" s="21" t="str">
        <f>IF(FLOTA!E353="","",FLOTA!E353)</f>
        <v/>
      </c>
      <c r="T353" s="21" t="str">
        <f>IF(FLOTA!F353="","",FLOTA!F353)</f>
        <v/>
      </c>
      <c r="U353" s="21" t="str">
        <f>IF(FLOTA!G353="","",FLOTA!G353)</f>
        <v/>
      </c>
      <c r="V353" s="21" t="str">
        <f>IF(FLOTA!H353="","",FLOTA!H353)</f>
        <v/>
      </c>
      <c r="W353" s="21" t="str">
        <f>IF(FLOTA!L353="","",FLOTA!L353)</f>
        <v/>
      </c>
      <c r="X353" s="25" t="str">
        <f t="shared" si="54"/>
        <v/>
      </c>
      <c r="Y353" s="24" t="str">
        <f t="shared" si="55"/>
        <v/>
      </c>
      <c r="Z353" s="25" t="str">
        <f t="shared" si="56"/>
        <v/>
      </c>
    </row>
    <row r="354" spans="9:26">
      <c r="I354" s="24">
        <f t="shared" si="48"/>
        <v>0</v>
      </c>
      <c r="J354" s="24" t="str">
        <f t="shared" si="49"/>
        <v>NO</v>
      </c>
      <c r="K354" s="24" t="str">
        <f t="shared" si="50"/>
        <v>NO</v>
      </c>
      <c r="L354" s="24" t="str">
        <f t="shared" si="51"/>
        <v>NO</v>
      </c>
      <c r="M354" s="24" t="str">
        <f t="shared" si="52"/>
        <v>NO</v>
      </c>
      <c r="N354" s="18" t="str">
        <f t="shared" si="53"/>
        <v/>
      </c>
      <c r="O354" s="21" t="str">
        <f>IF(FLOTA!A354="","",FLOTA!A354)</f>
        <v/>
      </c>
      <c r="P354" s="21" t="str">
        <f>IF(FLOTA!B354="","",FLOTA!B354)</f>
        <v/>
      </c>
      <c r="Q354" s="21" t="str">
        <f>IF(FLOTA!C354="","",FLOTA!C354)</f>
        <v/>
      </c>
      <c r="R354" s="21" t="str">
        <f>IF(FLOTA!D354="","",FLOTA!D354)</f>
        <v/>
      </c>
      <c r="S354" s="21" t="str">
        <f>IF(FLOTA!E354="","",FLOTA!E354)</f>
        <v/>
      </c>
      <c r="T354" s="21" t="str">
        <f>IF(FLOTA!F354="","",FLOTA!F354)</f>
        <v/>
      </c>
      <c r="U354" s="21" t="str">
        <f>IF(FLOTA!G354="","",FLOTA!G354)</f>
        <v/>
      </c>
      <c r="V354" s="21" t="str">
        <f>IF(FLOTA!H354="","",FLOTA!H354)</f>
        <v/>
      </c>
      <c r="W354" s="21" t="str">
        <f>IF(FLOTA!L354="","",FLOTA!L354)</f>
        <v/>
      </c>
      <c r="X354" s="25" t="str">
        <f t="shared" si="54"/>
        <v/>
      </c>
      <c r="Y354" s="24" t="str">
        <f t="shared" si="55"/>
        <v/>
      </c>
      <c r="Z354" s="25" t="str">
        <f t="shared" si="56"/>
        <v/>
      </c>
    </row>
    <row r="355" spans="9:26">
      <c r="I355" s="24">
        <f t="shared" si="48"/>
        <v>0</v>
      </c>
      <c r="J355" s="24" t="str">
        <f t="shared" si="49"/>
        <v>NO</v>
      </c>
      <c r="K355" s="24" t="str">
        <f t="shared" si="50"/>
        <v>NO</v>
      </c>
      <c r="L355" s="24" t="str">
        <f t="shared" si="51"/>
        <v>NO</v>
      </c>
      <c r="M355" s="24" t="str">
        <f t="shared" si="52"/>
        <v>NO</v>
      </c>
      <c r="N355" s="18" t="str">
        <f t="shared" si="53"/>
        <v/>
      </c>
      <c r="O355" s="21" t="str">
        <f>IF(FLOTA!A355="","",FLOTA!A355)</f>
        <v/>
      </c>
      <c r="P355" s="21" t="str">
        <f>IF(FLOTA!B355="","",FLOTA!B355)</f>
        <v/>
      </c>
      <c r="Q355" s="21" t="str">
        <f>IF(FLOTA!C355="","",FLOTA!C355)</f>
        <v/>
      </c>
      <c r="R355" s="21" t="str">
        <f>IF(FLOTA!D355="","",FLOTA!D355)</f>
        <v/>
      </c>
      <c r="S355" s="21" t="str">
        <f>IF(FLOTA!E355="","",FLOTA!E355)</f>
        <v/>
      </c>
      <c r="T355" s="21" t="str">
        <f>IF(FLOTA!F355="","",FLOTA!F355)</f>
        <v/>
      </c>
      <c r="U355" s="21" t="str">
        <f>IF(FLOTA!G355="","",FLOTA!G355)</f>
        <v/>
      </c>
      <c r="V355" s="21" t="str">
        <f>IF(FLOTA!H355="","",FLOTA!H355)</f>
        <v/>
      </c>
      <c r="W355" s="21" t="str">
        <f>IF(FLOTA!L355="","",FLOTA!L355)</f>
        <v/>
      </c>
      <c r="X355" s="25" t="str">
        <f t="shared" si="54"/>
        <v/>
      </c>
      <c r="Y355" s="24" t="str">
        <f t="shared" si="55"/>
        <v/>
      </c>
      <c r="Z355" s="25" t="str">
        <f t="shared" si="56"/>
        <v/>
      </c>
    </row>
    <row r="356" spans="9:26">
      <c r="I356" s="24">
        <f t="shared" si="48"/>
        <v>0</v>
      </c>
      <c r="J356" s="24" t="str">
        <f t="shared" si="49"/>
        <v>NO</v>
      </c>
      <c r="K356" s="24" t="str">
        <f t="shared" si="50"/>
        <v>NO</v>
      </c>
      <c r="L356" s="24" t="str">
        <f t="shared" si="51"/>
        <v>NO</v>
      </c>
      <c r="M356" s="24" t="str">
        <f t="shared" si="52"/>
        <v>NO</v>
      </c>
      <c r="N356" s="18" t="str">
        <f t="shared" si="53"/>
        <v/>
      </c>
      <c r="O356" s="21" t="str">
        <f>IF(FLOTA!A356="","",FLOTA!A356)</f>
        <v/>
      </c>
      <c r="P356" s="21" t="str">
        <f>IF(FLOTA!B356="","",FLOTA!B356)</f>
        <v/>
      </c>
      <c r="Q356" s="21" t="str">
        <f>IF(FLOTA!C356="","",FLOTA!C356)</f>
        <v/>
      </c>
      <c r="R356" s="21" t="str">
        <f>IF(FLOTA!D356="","",FLOTA!D356)</f>
        <v/>
      </c>
      <c r="S356" s="21" t="str">
        <f>IF(FLOTA!E356="","",FLOTA!E356)</f>
        <v/>
      </c>
      <c r="T356" s="21" t="str">
        <f>IF(FLOTA!F356="","",FLOTA!F356)</f>
        <v/>
      </c>
      <c r="U356" s="21" t="str">
        <f>IF(FLOTA!G356="","",FLOTA!G356)</f>
        <v/>
      </c>
      <c r="V356" s="21" t="str">
        <f>IF(FLOTA!H356="","",FLOTA!H356)</f>
        <v/>
      </c>
      <c r="W356" s="21" t="str">
        <f>IF(FLOTA!L356="","",FLOTA!L356)</f>
        <v/>
      </c>
      <c r="X356" s="25" t="str">
        <f t="shared" si="54"/>
        <v/>
      </c>
      <c r="Y356" s="24" t="str">
        <f t="shared" si="55"/>
        <v/>
      </c>
      <c r="Z356" s="25" t="str">
        <f t="shared" si="56"/>
        <v/>
      </c>
    </row>
    <row r="357" spans="9:26">
      <c r="I357" s="24">
        <f t="shared" si="48"/>
        <v>0</v>
      </c>
      <c r="J357" s="24" t="str">
        <f t="shared" si="49"/>
        <v>NO</v>
      </c>
      <c r="K357" s="24" t="str">
        <f t="shared" si="50"/>
        <v>NO</v>
      </c>
      <c r="L357" s="24" t="str">
        <f t="shared" si="51"/>
        <v>NO</v>
      </c>
      <c r="M357" s="24" t="str">
        <f t="shared" si="52"/>
        <v>NO</v>
      </c>
      <c r="N357" s="18" t="str">
        <f t="shared" si="53"/>
        <v/>
      </c>
      <c r="O357" s="21" t="str">
        <f>IF(FLOTA!A357="","",FLOTA!A357)</f>
        <v/>
      </c>
      <c r="P357" s="21" t="str">
        <f>IF(FLOTA!B357="","",FLOTA!B357)</f>
        <v/>
      </c>
      <c r="Q357" s="21" t="str">
        <f>IF(FLOTA!C357="","",FLOTA!C357)</f>
        <v/>
      </c>
      <c r="R357" s="21" t="str">
        <f>IF(FLOTA!D357="","",FLOTA!D357)</f>
        <v/>
      </c>
      <c r="S357" s="21" t="str">
        <f>IF(FLOTA!E357="","",FLOTA!E357)</f>
        <v/>
      </c>
      <c r="T357" s="21" t="str">
        <f>IF(FLOTA!F357="","",FLOTA!F357)</f>
        <v/>
      </c>
      <c r="U357" s="21" t="str">
        <f>IF(FLOTA!G357="","",FLOTA!G357)</f>
        <v/>
      </c>
      <c r="V357" s="21" t="str">
        <f>IF(FLOTA!H357="","",FLOTA!H357)</f>
        <v/>
      </c>
      <c r="W357" s="21" t="str">
        <f>IF(FLOTA!L357="","",FLOTA!L357)</f>
        <v/>
      </c>
      <c r="X357" s="25" t="str">
        <f t="shared" si="54"/>
        <v/>
      </c>
      <c r="Y357" s="24" t="str">
        <f t="shared" si="55"/>
        <v/>
      </c>
      <c r="Z357" s="25" t="str">
        <f t="shared" si="56"/>
        <v/>
      </c>
    </row>
    <row r="358" spans="9:26">
      <c r="I358" s="24">
        <f t="shared" si="48"/>
        <v>0</v>
      </c>
      <c r="J358" s="24" t="str">
        <f t="shared" si="49"/>
        <v>NO</v>
      </c>
      <c r="K358" s="24" t="str">
        <f t="shared" si="50"/>
        <v>NO</v>
      </c>
      <c r="L358" s="24" t="str">
        <f t="shared" si="51"/>
        <v>NO</v>
      </c>
      <c r="M358" s="24" t="str">
        <f t="shared" si="52"/>
        <v>NO</v>
      </c>
      <c r="N358" s="18" t="str">
        <f t="shared" si="53"/>
        <v/>
      </c>
      <c r="O358" s="21" t="str">
        <f>IF(FLOTA!A358="","",FLOTA!A358)</f>
        <v/>
      </c>
      <c r="P358" s="21" t="str">
        <f>IF(FLOTA!B358="","",FLOTA!B358)</f>
        <v/>
      </c>
      <c r="Q358" s="21" t="str">
        <f>IF(FLOTA!C358="","",FLOTA!C358)</f>
        <v/>
      </c>
      <c r="R358" s="21" t="str">
        <f>IF(FLOTA!D358="","",FLOTA!D358)</f>
        <v/>
      </c>
      <c r="S358" s="21" t="str">
        <f>IF(FLOTA!E358="","",FLOTA!E358)</f>
        <v/>
      </c>
      <c r="T358" s="21" t="str">
        <f>IF(FLOTA!F358="","",FLOTA!F358)</f>
        <v/>
      </c>
      <c r="U358" s="21" t="str">
        <f>IF(FLOTA!G358="","",FLOTA!G358)</f>
        <v/>
      </c>
      <c r="V358" s="21" t="str">
        <f>IF(FLOTA!H358="","",FLOTA!H358)</f>
        <v/>
      </c>
      <c r="W358" s="21" t="str">
        <f>IF(FLOTA!L358="","",FLOTA!L358)</f>
        <v/>
      </c>
      <c r="X358" s="25" t="str">
        <f t="shared" si="54"/>
        <v/>
      </c>
      <c r="Y358" s="24" t="str">
        <f t="shared" si="55"/>
        <v/>
      </c>
      <c r="Z358" s="25" t="str">
        <f t="shared" si="56"/>
        <v/>
      </c>
    </row>
    <row r="359" spans="9:26">
      <c r="I359" s="24">
        <f t="shared" si="48"/>
        <v>0</v>
      </c>
      <c r="J359" s="24" t="str">
        <f t="shared" si="49"/>
        <v>NO</v>
      </c>
      <c r="K359" s="24" t="str">
        <f t="shared" si="50"/>
        <v>NO</v>
      </c>
      <c r="L359" s="24" t="str">
        <f t="shared" si="51"/>
        <v>NO</v>
      </c>
      <c r="M359" s="24" t="str">
        <f t="shared" si="52"/>
        <v>NO</v>
      </c>
      <c r="N359" s="18" t="str">
        <f t="shared" si="53"/>
        <v/>
      </c>
      <c r="O359" s="21" t="str">
        <f>IF(FLOTA!A359="","",FLOTA!A359)</f>
        <v/>
      </c>
      <c r="P359" s="21" t="str">
        <f>IF(FLOTA!B359="","",FLOTA!B359)</f>
        <v/>
      </c>
      <c r="Q359" s="21" t="str">
        <f>IF(FLOTA!C359="","",FLOTA!C359)</f>
        <v/>
      </c>
      <c r="R359" s="21" t="str">
        <f>IF(FLOTA!D359="","",FLOTA!D359)</f>
        <v/>
      </c>
      <c r="S359" s="21" t="str">
        <f>IF(FLOTA!E359="","",FLOTA!E359)</f>
        <v/>
      </c>
      <c r="T359" s="21" t="str">
        <f>IF(FLOTA!F359="","",FLOTA!F359)</f>
        <v/>
      </c>
      <c r="U359" s="21" t="str">
        <f>IF(FLOTA!G359="","",FLOTA!G359)</f>
        <v/>
      </c>
      <c r="V359" s="21" t="str">
        <f>IF(FLOTA!H359="","",FLOTA!H359)</f>
        <v/>
      </c>
      <c r="W359" s="21" t="str">
        <f>IF(FLOTA!L359="","",FLOTA!L359)</f>
        <v/>
      </c>
      <c r="X359" s="25" t="str">
        <f t="shared" si="54"/>
        <v/>
      </c>
      <c r="Y359" s="24" t="str">
        <f t="shared" si="55"/>
        <v/>
      </c>
      <c r="Z359" s="25" t="str">
        <f t="shared" si="56"/>
        <v/>
      </c>
    </row>
    <row r="360" spans="9:26">
      <c r="I360" s="24">
        <f t="shared" si="48"/>
        <v>0</v>
      </c>
      <c r="J360" s="24" t="str">
        <f t="shared" si="49"/>
        <v>NO</v>
      </c>
      <c r="K360" s="24" t="str">
        <f t="shared" si="50"/>
        <v>NO</v>
      </c>
      <c r="L360" s="24" t="str">
        <f t="shared" si="51"/>
        <v>NO</v>
      </c>
      <c r="M360" s="24" t="str">
        <f t="shared" si="52"/>
        <v>NO</v>
      </c>
      <c r="N360" s="18" t="str">
        <f t="shared" si="53"/>
        <v/>
      </c>
      <c r="O360" s="21" t="str">
        <f>IF(FLOTA!A360="","",FLOTA!A360)</f>
        <v/>
      </c>
      <c r="P360" s="21" t="str">
        <f>IF(FLOTA!B360="","",FLOTA!B360)</f>
        <v/>
      </c>
      <c r="Q360" s="21" t="str">
        <f>IF(FLOTA!C360="","",FLOTA!C360)</f>
        <v/>
      </c>
      <c r="R360" s="21" t="str">
        <f>IF(FLOTA!D360="","",FLOTA!D360)</f>
        <v/>
      </c>
      <c r="S360" s="21" t="str">
        <f>IF(FLOTA!E360="","",FLOTA!E360)</f>
        <v/>
      </c>
      <c r="T360" s="21" t="str">
        <f>IF(FLOTA!F360="","",FLOTA!F360)</f>
        <v/>
      </c>
      <c r="U360" s="21" t="str">
        <f>IF(FLOTA!G360="","",FLOTA!G360)</f>
        <v/>
      </c>
      <c r="V360" s="21" t="str">
        <f>IF(FLOTA!H360="","",FLOTA!H360)</f>
        <v/>
      </c>
      <c r="W360" s="21" t="str">
        <f>IF(FLOTA!L360="","",FLOTA!L360)</f>
        <v/>
      </c>
      <c r="X360" s="25" t="str">
        <f t="shared" si="54"/>
        <v/>
      </c>
      <c r="Y360" s="24" t="str">
        <f t="shared" si="55"/>
        <v/>
      </c>
      <c r="Z360" s="25" t="str">
        <f t="shared" si="56"/>
        <v/>
      </c>
    </row>
    <row r="361" spans="9:26">
      <c r="I361" s="24">
        <f t="shared" si="48"/>
        <v>0</v>
      </c>
      <c r="J361" s="24" t="str">
        <f t="shared" si="49"/>
        <v>NO</v>
      </c>
      <c r="K361" s="24" t="str">
        <f t="shared" si="50"/>
        <v>NO</v>
      </c>
      <c r="L361" s="24" t="str">
        <f t="shared" si="51"/>
        <v>NO</v>
      </c>
      <c r="M361" s="24" t="str">
        <f t="shared" si="52"/>
        <v>NO</v>
      </c>
      <c r="N361" s="18" t="str">
        <f t="shared" si="53"/>
        <v/>
      </c>
      <c r="O361" s="21" t="str">
        <f>IF(FLOTA!A361="","",FLOTA!A361)</f>
        <v/>
      </c>
      <c r="P361" s="21" t="str">
        <f>IF(FLOTA!B361="","",FLOTA!B361)</f>
        <v/>
      </c>
      <c r="Q361" s="21" t="str">
        <f>IF(FLOTA!C361="","",FLOTA!C361)</f>
        <v/>
      </c>
      <c r="R361" s="21" t="str">
        <f>IF(FLOTA!D361="","",FLOTA!D361)</f>
        <v/>
      </c>
      <c r="S361" s="21" t="str">
        <f>IF(FLOTA!E361="","",FLOTA!E361)</f>
        <v/>
      </c>
      <c r="T361" s="21" t="str">
        <f>IF(FLOTA!F361="","",FLOTA!F361)</f>
        <v/>
      </c>
      <c r="U361" s="21" t="str">
        <f>IF(FLOTA!G361="","",FLOTA!G361)</f>
        <v/>
      </c>
      <c r="V361" s="21" t="str">
        <f>IF(FLOTA!H361="","",FLOTA!H361)</f>
        <v/>
      </c>
      <c r="W361" s="21" t="str">
        <f>IF(FLOTA!L361="","",FLOTA!L361)</f>
        <v/>
      </c>
      <c r="X361" s="25" t="str">
        <f t="shared" si="54"/>
        <v/>
      </c>
      <c r="Y361" s="24" t="str">
        <f t="shared" si="55"/>
        <v/>
      </c>
      <c r="Z361" s="25" t="str">
        <f t="shared" si="56"/>
        <v/>
      </c>
    </row>
    <row r="362" spans="9:26">
      <c r="I362" s="24">
        <f t="shared" si="48"/>
        <v>0</v>
      </c>
      <c r="J362" s="24" t="str">
        <f t="shared" si="49"/>
        <v>NO</v>
      </c>
      <c r="K362" s="24" t="str">
        <f t="shared" si="50"/>
        <v>NO</v>
      </c>
      <c r="L362" s="24" t="str">
        <f t="shared" si="51"/>
        <v>NO</v>
      </c>
      <c r="M362" s="24" t="str">
        <f t="shared" si="52"/>
        <v>NO</v>
      </c>
      <c r="N362" s="18" t="str">
        <f t="shared" si="53"/>
        <v/>
      </c>
      <c r="O362" s="21" t="str">
        <f>IF(FLOTA!A362="","",FLOTA!A362)</f>
        <v/>
      </c>
      <c r="P362" s="21" t="str">
        <f>IF(FLOTA!B362="","",FLOTA!B362)</f>
        <v/>
      </c>
      <c r="Q362" s="21" t="str">
        <f>IF(FLOTA!C362="","",FLOTA!C362)</f>
        <v/>
      </c>
      <c r="R362" s="21" t="str">
        <f>IF(FLOTA!D362="","",FLOTA!D362)</f>
        <v/>
      </c>
      <c r="S362" s="21" t="str">
        <f>IF(FLOTA!E362="","",FLOTA!E362)</f>
        <v/>
      </c>
      <c r="T362" s="21" t="str">
        <f>IF(FLOTA!F362="","",FLOTA!F362)</f>
        <v/>
      </c>
      <c r="U362" s="21" t="str">
        <f>IF(FLOTA!G362="","",FLOTA!G362)</f>
        <v/>
      </c>
      <c r="V362" s="21" t="str">
        <f>IF(FLOTA!H362="","",FLOTA!H362)</f>
        <v/>
      </c>
      <c r="W362" s="21" t="str">
        <f>IF(FLOTA!L362="","",FLOTA!L362)</f>
        <v/>
      </c>
      <c r="X362" s="25" t="str">
        <f t="shared" si="54"/>
        <v/>
      </c>
      <c r="Y362" s="24" t="str">
        <f t="shared" si="55"/>
        <v/>
      </c>
      <c r="Z362" s="25" t="str">
        <f t="shared" si="56"/>
        <v/>
      </c>
    </row>
    <row r="363" spans="9:26">
      <c r="I363" s="24">
        <f t="shared" si="48"/>
        <v>0</v>
      </c>
      <c r="J363" s="24" t="str">
        <f t="shared" si="49"/>
        <v>NO</v>
      </c>
      <c r="K363" s="24" t="str">
        <f t="shared" si="50"/>
        <v>NO</v>
      </c>
      <c r="L363" s="24" t="str">
        <f t="shared" si="51"/>
        <v>NO</v>
      </c>
      <c r="M363" s="24" t="str">
        <f t="shared" si="52"/>
        <v>NO</v>
      </c>
      <c r="N363" s="18" t="str">
        <f t="shared" si="53"/>
        <v/>
      </c>
      <c r="O363" s="21" t="str">
        <f>IF(FLOTA!A363="","",FLOTA!A363)</f>
        <v/>
      </c>
      <c r="P363" s="21" t="str">
        <f>IF(FLOTA!B363="","",FLOTA!B363)</f>
        <v/>
      </c>
      <c r="Q363" s="21" t="str">
        <f>IF(FLOTA!C363="","",FLOTA!C363)</f>
        <v/>
      </c>
      <c r="R363" s="21" t="str">
        <f>IF(FLOTA!D363="","",FLOTA!D363)</f>
        <v/>
      </c>
      <c r="S363" s="21" t="str">
        <f>IF(FLOTA!E363="","",FLOTA!E363)</f>
        <v/>
      </c>
      <c r="T363" s="21" t="str">
        <f>IF(FLOTA!F363="","",FLOTA!F363)</f>
        <v/>
      </c>
      <c r="U363" s="21" t="str">
        <f>IF(FLOTA!G363="","",FLOTA!G363)</f>
        <v/>
      </c>
      <c r="V363" s="21" t="str">
        <f>IF(FLOTA!H363="","",FLOTA!H363)</f>
        <v/>
      </c>
      <c r="W363" s="21" t="str">
        <f>IF(FLOTA!L363="","",FLOTA!L363)</f>
        <v/>
      </c>
      <c r="X363" s="25" t="str">
        <f t="shared" si="54"/>
        <v/>
      </c>
      <c r="Y363" s="24" t="str">
        <f t="shared" si="55"/>
        <v/>
      </c>
      <c r="Z363" s="25" t="str">
        <f t="shared" si="56"/>
        <v/>
      </c>
    </row>
    <row r="364" spans="9:26">
      <c r="I364" s="24">
        <f t="shared" si="48"/>
        <v>0</v>
      </c>
      <c r="J364" s="24" t="str">
        <f t="shared" si="49"/>
        <v>NO</v>
      </c>
      <c r="K364" s="24" t="str">
        <f t="shared" si="50"/>
        <v>NO</v>
      </c>
      <c r="L364" s="24" t="str">
        <f t="shared" si="51"/>
        <v>NO</v>
      </c>
      <c r="M364" s="24" t="str">
        <f t="shared" si="52"/>
        <v>NO</v>
      </c>
      <c r="N364" s="18" t="str">
        <f t="shared" si="53"/>
        <v/>
      </c>
      <c r="O364" s="21" t="str">
        <f>IF(FLOTA!A364="","",FLOTA!A364)</f>
        <v/>
      </c>
      <c r="P364" s="21" t="str">
        <f>IF(FLOTA!B364="","",FLOTA!B364)</f>
        <v/>
      </c>
      <c r="Q364" s="21" t="str">
        <f>IF(FLOTA!C364="","",FLOTA!C364)</f>
        <v/>
      </c>
      <c r="R364" s="21" t="str">
        <f>IF(FLOTA!D364="","",FLOTA!D364)</f>
        <v/>
      </c>
      <c r="S364" s="21" t="str">
        <f>IF(FLOTA!E364="","",FLOTA!E364)</f>
        <v/>
      </c>
      <c r="T364" s="21" t="str">
        <f>IF(FLOTA!F364="","",FLOTA!F364)</f>
        <v/>
      </c>
      <c r="U364" s="21" t="str">
        <f>IF(FLOTA!G364="","",FLOTA!G364)</f>
        <v/>
      </c>
      <c r="V364" s="21" t="str">
        <f>IF(FLOTA!H364="","",FLOTA!H364)</f>
        <v/>
      </c>
      <c r="W364" s="21" t="str">
        <f>IF(FLOTA!L364="","",FLOTA!L364)</f>
        <v/>
      </c>
      <c r="X364" s="25" t="str">
        <f t="shared" si="54"/>
        <v/>
      </c>
      <c r="Y364" s="24" t="str">
        <f t="shared" si="55"/>
        <v/>
      </c>
      <c r="Z364" s="25" t="str">
        <f t="shared" si="56"/>
        <v/>
      </c>
    </row>
    <row r="365" spans="9:26">
      <c r="I365" s="24">
        <f t="shared" si="48"/>
        <v>0</v>
      </c>
      <c r="J365" s="24" t="str">
        <f t="shared" si="49"/>
        <v>NO</v>
      </c>
      <c r="K365" s="24" t="str">
        <f t="shared" si="50"/>
        <v>NO</v>
      </c>
      <c r="L365" s="24" t="str">
        <f t="shared" si="51"/>
        <v>NO</v>
      </c>
      <c r="M365" s="24" t="str">
        <f t="shared" si="52"/>
        <v>NO</v>
      </c>
      <c r="N365" s="18" t="str">
        <f t="shared" si="53"/>
        <v/>
      </c>
      <c r="O365" s="21" t="str">
        <f>IF(FLOTA!A365="","",FLOTA!A365)</f>
        <v/>
      </c>
      <c r="P365" s="21" t="str">
        <f>IF(FLOTA!B365="","",FLOTA!B365)</f>
        <v/>
      </c>
      <c r="Q365" s="21" t="str">
        <f>IF(FLOTA!C365="","",FLOTA!C365)</f>
        <v/>
      </c>
      <c r="R365" s="21" t="str">
        <f>IF(FLOTA!D365="","",FLOTA!D365)</f>
        <v/>
      </c>
      <c r="S365" s="21" t="str">
        <f>IF(FLOTA!E365="","",FLOTA!E365)</f>
        <v/>
      </c>
      <c r="T365" s="21" t="str">
        <f>IF(FLOTA!F365="","",FLOTA!F365)</f>
        <v/>
      </c>
      <c r="U365" s="21" t="str">
        <f>IF(FLOTA!G365="","",FLOTA!G365)</f>
        <v/>
      </c>
      <c r="V365" s="21" t="str">
        <f>IF(FLOTA!H365="","",FLOTA!H365)</f>
        <v/>
      </c>
      <c r="W365" s="21" t="str">
        <f>IF(FLOTA!L365="","",FLOTA!L365)</f>
        <v/>
      </c>
      <c r="X365" s="25" t="str">
        <f t="shared" si="54"/>
        <v/>
      </c>
      <c r="Y365" s="24" t="str">
        <f t="shared" si="55"/>
        <v/>
      </c>
      <c r="Z365" s="25" t="str">
        <f t="shared" si="56"/>
        <v/>
      </c>
    </row>
    <row r="366" spans="9:26">
      <c r="I366" s="24">
        <f t="shared" si="48"/>
        <v>0</v>
      </c>
      <c r="J366" s="24" t="str">
        <f t="shared" si="49"/>
        <v>NO</v>
      </c>
      <c r="K366" s="24" t="str">
        <f t="shared" si="50"/>
        <v>NO</v>
      </c>
      <c r="L366" s="24" t="str">
        <f t="shared" si="51"/>
        <v>NO</v>
      </c>
      <c r="M366" s="24" t="str">
        <f t="shared" si="52"/>
        <v>NO</v>
      </c>
      <c r="N366" s="18" t="str">
        <f t="shared" si="53"/>
        <v/>
      </c>
      <c r="O366" s="21" t="str">
        <f>IF(FLOTA!A366="","",FLOTA!A366)</f>
        <v/>
      </c>
      <c r="P366" s="21" t="str">
        <f>IF(FLOTA!B366="","",FLOTA!B366)</f>
        <v/>
      </c>
      <c r="Q366" s="21" t="str">
        <f>IF(FLOTA!C366="","",FLOTA!C366)</f>
        <v/>
      </c>
      <c r="R366" s="21" t="str">
        <f>IF(FLOTA!D366="","",FLOTA!D366)</f>
        <v/>
      </c>
      <c r="S366" s="21" t="str">
        <f>IF(FLOTA!E366="","",FLOTA!E366)</f>
        <v/>
      </c>
      <c r="T366" s="21" t="str">
        <f>IF(FLOTA!F366="","",FLOTA!F366)</f>
        <v/>
      </c>
      <c r="U366" s="21" t="str">
        <f>IF(FLOTA!G366="","",FLOTA!G366)</f>
        <v/>
      </c>
      <c r="V366" s="21" t="str">
        <f>IF(FLOTA!H366="","",FLOTA!H366)</f>
        <v/>
      </c>
      <c r="W366" s="21" t="str">
        <f>IF(FLOTA!L366="","",FLOTA!L366)</f>
        <v/>
      </c>
      <c r="X366" s="25" t="str">
        <f t="shared" si="54"/>
        <v/>
      </c>
      <c r="Y366" s="24" t="str">
        <f t="shared" si="55"/>
        <v/>
      </c>
      <c r="Z366" s="25" t="str">
        <f t="shared" si="56"/>
        <v/>
      </c>
    </row>
    <row r="367" spans="9:26">
      <c r="I367" s="24">
        <f t="shared" si="48"/>
        <v>0</v>
      </c>
      <c r="J367" s="24" t="str">
        <f t="shared" si="49"/>
        <v>NO</v>
      </c>
      <c r="K367" s="24" t="str">
        <f t="shared" si="50"/>
        <v>NO</v>
      </c>
      <c r="L367" s="24" t="str">
        <f t="shared" si="51"/>
        <v>NO</v>
      </c>
      <c r="M367" s="24" t="str">
        <f t="shared" si="52"/>
        <v>NO</v>
      </c>
      <c r="N367" s="18" t="str">
        <f t="shared" si="53"/>
        <v/>
      </c>
      <c r="O367" s="21" t="str">
        <f>IF(FLOTA!A367="","",FLOTA!A367)</f>
        <v/>
      </c>
      <c r="P367" s="21" t="str">
        <f>IF(FLOTA!B367="","",FLOTA!B367)</f>
        <v/>
      </c>
      <c r="Q367" s="21" t="str">
        <f>IF(FLOTA!C367="","",FLOTA!C367)</f>
        <v/>
      </c>
      <c r="R367" s="21" t="str">
        <f>IF(FLOTA!D367="","",FLOTA!D367)</f>
        <v/>
      </c>
      <c r="S367" s="21" t="str">
        <f>IF(FLOTA!E367="","",FLOTA!E367)</f>
        <v/>
      </c>
      <c r="T367" s="21" t="str">
        <f>IF(FLOTA!F367="","",FLOTA!F367)</f>
        <v/>
      </c>
      <c r="U367" s="21" t="str">
        <f>IF(FLOTA!G367="","",FLOTA!G367)</f>
        <v/>
      </c>
      <c r="V367" s="21" t="str">
        <f>IF(FLOTA!H367="","",FLOTA!H367)</f>
        <v/>
      </c>
      <c r="W367" s="21" t="str">
        <f>IF(FLOTA!L367="","",FLOTA!L367)</f>
        <v/>
      </c>
      <c r="X367" s="25" t="str">
        <f t="shared" si="54"/>
        <v/>
      </c>
      <c r="Y367" s="24" t="str">
        <f t="shared" si="55"/>
        <v/>
      </c>
      <c r="Z367" s="25" t="str">
        <f t="shared" si="56"/>
        <v/>
      </c>
    </row>
    <row r="368" spans="9:26">
      <c r="I368" s="24">
        <f t="shared" si="48"/>
        <v>0</v>
      </c>
      <c r="J368" s="24" t="str">
        <f t="shared" si="49"/>
        <v>NO</v>
      </c>
      <c r="K368" s="24" t="str">
        <f t="shared" si="50"/>
        <v>NO</v>
      </c>
      <c r="L368" s="24" t="str">
        <f t="shared" si="51"/>
        <v>NO</v>
      </c>
      <c r="M368" s="24" t="str">
        <f t="shared" si="52"/>
        <v>NO</v>
      </c>
      <c r="N368" s="18" t="str">
        <f t="shared" si="53"/>
        <v/>
      </c>
      <c r="O368" s="21" t="str">
        <f>IF(FLOTA!A368="","",FLOTA!A368)</f>
        <v/>
      </c>
      <c r="P368" s="21" t="str">
        <f>IF(FLOTA!B368="","",FLOTA!B368)</f>
        <v/>
      </c>
      <c r="Q368" s="21" t="str">
        <f>IF(FLOTA!C368="","",FLOTA!C368)</f>
        <v/>
      </c>
      <c r="R368" s="21" t="str">
        <f>IF(FLOTA!D368="","",FLOTA!D368)</f>
        <v/>
      </c>
      <c r="S368" s="21" t="str">
        <f>IF(FLOTA!E368="","",FLOTA!E368)</f>
        <v/>
      </c>
      <c r="T368" s="21" t="str">
        <f>IF(FLOTA!F368="","",FLOTA!F368)</f>
        <v/>
      </c>
      <c r="U368" s="21" t="str">
        <f>IF(FLOTA!G368="","",FLOTA!G368)</f>
        <v/>
      </c>
      <c r="V368" s="21" t="str">
        <f>IF(FLOTA!H368="","",FLOTA!H368)</f>
        <v/>
      </c>
      <c r="W368" s="21" t="str">
        <f>IF(FLOTA!L368="","",FLOTA!L368)</f>
        <v/>
      </c>
      <c r="X368" s="25" t="str">
        <f t="shared" si="54"/>
        <v/>
      </c>
      <c r="Y368" s="24" t="str">
        <f t="shared" si="55"/>
        <v/>
      </c>
      <c r="Z368" s="25" t="str">
        <f t="shared" si="56"/>
        <v/>
      </c>
    </row>
    <row r="369" spans="9:26">
      <c r="I369" s="24">
        <f t="shared" si="48"/>
        <v>0</v>
      </c>
      <c r="J369" s="24" t="str">
        <f t="shared" si="49"/>
        <v>NO</v>
      </c>
      <c r="K369" s="24" t="str">
        <f t="shared" si="50"/>
        <v>NO</v>
      </c>
      <c r="L369" s="24" t="str">
        <f t="shared" si="51"/>
        <v>NO</v>
      </c>
      <c r="M369" s="24" t="str">
        <f t="shared" si="52"/>
        <v>NO</v>
      </c>
      <c r="N369" s="18" t="str">
        <f t="shared" si="53"/>
        <v/>
      </c>
      <c r="O369" s="21" t="str">
        <f>IF(FLOTA!A369="","",FLOTA!A369)</f>
        <v/>
      </c>
      <c r="P369" s="21" t="str">
        <f>IF(FLOTA!B369="","",FLOTA!B369)</f>
        <v/>
      </c>
      <c r="Q369" s="21" t="str">
        <f>IF(FLOTA!C369="","",FLOTA!C369)</f>
        <v/>
      </c>
      <c r="R369" s="21" t="str">
        <f>IF(FLOTA!D369="","",FLOTA!D369)</f>
        <v/>
      </c>
      <c r="S369" s="21" t="str">
        <f>IF(FLOTA!E369="","",FLOTA!E369)</f>
        <v/>
      </c>
      <c r="T369" s="21" t="str">
        <f>IF(FLOTA!F369="","",FLOTA!F369)</f>
        <v/>
      </c>
      <c r="U369" s="21" t="str">
        <f>IF(FLOTA!G369="","",FLOTA!G369)</f>
        <v/>
      </c>
      <c r="V369" s="21" t="str">
        <f>IF(FLOTA!H369="","",FLOTA!H369)</f>
        <v/>
      </c>
      <c r="W369" s="21" t="str">
        <f>IF(FLOTA!L369="","",FLOTA!L369)</f>
        <v/>
      </c>
      <c r="X369" s="25" t="str">
        <f t="shared" si="54"/>
        <v/>
      </c>
      <c r="Y369" s="24" t="str">
        <f t="shared" si="55"/>
        <v/>
      </c>
      <c r="Z369" s="25" t="str">
        <f t="shared" si="56"/>
        <v/>
      </c>
    </row>
    <row r="370" spans="9:26">
      <c r="I370" s="24">
        <f t="shared" si="48"/>
        <v>0</v>
      </c>
      <c r="J370" s="24" t="str">
        <f t="shared" si="49"/>
        <v>NO</v>
      </c>
      <c r="K370" s="24" t="str">
        <f t="shared" si="50"/>
        <v>NO</v>
      </c>
      <c r="L370" s="24" t="str">
        <f t="shared" si="51"/>
        <v>NO</v>
      </c>
      <c r="M370" s="24" t="str">
        <f t="shared" si="52"/>
        <v>NO</v>
      </c>
      <c r="N370" s="18" t="str">
        <f t="shared" si="53"/>
        <v/>
      </c>
      <c r="O370" s="21" t="str">
        <f>IF(FLOTA!A370="","",FLOTA!A370)</f>
        <v/>
      </c>
      <c r="P370" s="21" t="str">
        <f>IF(FLOTA!B370="","",FLOTA!B370)</f>
        <v/>
      </c>
      <c r="Q370" s="21" t="str">
        <f>IF(FLOTA!C370="","",FLOTA!C370)</f>
        <v/>
      </c>
      <c r="R370" s="21" t="str">
        <f>IF(FLOTA!D370="","",FLOTA!D370)</f>
        <v/>
      </c>
      <c r="S370" s="21" t="str">
        <f>IF(FLOTA!E370="","",FLOTA!E370)</f>
        <v/>
      </c>
      <c r="T370" s="21" t="str">
        <f>IF(FLOTA!F370="","",FLOTA!F370)</f>
        <v/>
      </c>
      <c r="U370" s="21" t="str">
        <f>IF(FLOTA!G370="","",FLOTA!G370)</f>
        <v/>
      </c>
      <c r="V370" s="21" t="str">
        <f>IF(FLOTA!H370="","",FLOTA!H370)</f>
        <v/>
      </c>
      <c r="W370" s="21" t="str">
        <f>IF(FLOTA!L370="","",FLOTA!L370)</f>
        <v/>
      </c>
      <c r="X370" s="25" t="str">
        <f t="shared" si="54"/>
        <v/>
      </c>
      <c r="Y370" s="24" t="str">
        <f t="shared" si="55"/>
        <v/>
      </c>
      <c r="Z370" s="25" t="str">
        <f t="shared" si="56"/>
        <v/>
      </c>
    </row>
    <row r="371" spans="9:26">
      <c r="I371" s="24">
        <f t="shared" si="48"/>
        <v>0</v>
      </c>
      <c r="J371" s="24" t="str">
        <f t="shared" si="49"/>
        <v>NO</v>
      </c>
      <c r="K371" s="24" t="str">
        <f t="shared" si="50"/>
        <v>NO</v>
      </c>
      <c r="L371" s="24" t="str">
        <f t="shared" si="51"/>
        <v>NO</v>
      </c>
      <c r="M371" s="24" t="str">
        <f t="shared" si="52"/>
        <v>NO</v>
      </c>
      <c r="N371" s="18" t="str">
        <f t="shared" si="53"/>
        <v/>
      </c>
      <c r="O371" s="21" t="str">
        <f>IF(FLOTA!A371="","",FLOTA!A371)</f>
        <v/>
      </c>
      <c r="P371" s="21" t="str">
        <f>IF(FLOTA!B371="","",FLOTA!B371)</f>
        <v/>
      </c>
      <c r="Q371" s="21" t="str">
        <f>IF(FLOTA!C371="","",FLOTA!C371)</f>
        <v/>
      </c>
      <c r="R371" s="21" t="str">
        <f>IF(FLOTA!D371="","",FLOTA!D371)</f>
        <v/>
      </c>
      <c r="S371" s="21" t="str">
        <f>IF(FLOTA!E371="","",FLOTA!E371)</f>
        <v/>
      </c>
      <c r="T371" s="21" t="str">
        <f>IF(FLOTA!F371="","",FLOTA!F371)</f>
        <v/>
      </c>
      <c r="U371" s="21" t="str">
        <f>IF(FLOTA!G371="","",FLOTA!G371)</f>
        <v/>
      </c>
      <c r="V371" s="21" t="str">
        <f>IF(FLOTA!H371="","",FLOTA!H371)</f>
        <v/>
      </c>
      <c r="W371" s="21" t="str">
        <f>IF(FLOTA!L371="","",FLOTA!L371)</f>
        <v/>
      </c>
      <c r="X371" s="25" t="str">
        <f t="shared" si="54"/>
        <v/>
      </c>
      <c r="Y371" s="24" t="str">
        <f t="shared" si="55"/>
        <v/>
      </c>
      <c r="Z371" s="25" t="str">
        <f t="shared" si="56"/>
        <v/>
      </c>
    </row>
    <row r="372" spans="9:26">
      <c r="I372" s="24">
        <f t="shared" si="48"/>
        <v>0</v>
      </c>
      <c r="J372" s="24" t="str">
        <f t="shared" si="49"/>
        <v>NO</v>
      </c>
      <c r="K372" s="24" t="str">
        <f t="shared" si="50"/>
        <v>NO</v>
      </c>
      <c r="L372" s="24" t="str">
        <f t="shared" si="51"/>
        <v>NO</v>
      </c>
      <c r="M372" s="24" t="str">
        <f t="shared" si="52"/>
        <v>NO</v>
      </c>
      <c r="N372" s="18" t="str">
        <f t="shared" si="53"/>
        <v/>
      </c>
      <c r="O372" s="21" t="str">
        <f>IF(FLOTA!A372="","",FLOTA!A372)</f>
        <v/>
      </c>
      <c r="P372" s="21" t="str">
        <f>IF(FLOTA!B372="","",FLOTA!B372)</f>
        <v/>
      </c>
      <c r="Q372" s="21" t="str">
        <f>IF(FLOTA!C372="","",FLOTA!C372)</f>
        <v/>
      </c>
      <c r="R372" s="21" t="str">
        <f>IF(FLOTA!D372="","",FLOTA!D372)</f>
        <v/>
      </c>
      <c r="S372" s="21" t="str">
        <f>IF(FLOTA!E372="","",FLOTA!E372)</f>
        <v/>
      </c>
      <c r="T372" s="21" t="str">
        <f>IF(FLOTA!F372="","",FLOTA!F372)</f>
        <v/>
      </c>
      <c r="U372" s="21" t="str">
        <f>IF(FLOTA!G372="","",FLOTA!G372)</f>
        <v/>
      </c>
      <c r="V372" s="21" t="str">
        <f>IF(FLOTA!H372="","",FLOTA!H372)</f>
        <v/>
      </c>
      <c r="W372" s="21" t="str">
        <f>IF(FLOTA!L372="","",FLOTA!L372)</f>
        <v/>
      </c>
      <c r="X372" s="25" t="str">
        <f t="shared" si="54"/>
        <v/>
      </c>
      <c r="Y372" s="24" t="str">
        <f t="shared" si="55"/>
        <v/>
      </c>
      <c r="Z372" s="25" t="str">
        <f t="shared" si="56"/>
        <v/>
      </c>
    </row>
    <row r="373" spans="9:26">
      <c r="I373" s="24">
        <f t="shared" si="48"/>
        <v>0</v>
      </c>
      <c r="J373" s="24" t="str">
        <f t="shared" si="49"/>
        <v>NO</v>
      </c>
      <c r="K373" s="24" t="str">
        <f t="shared" si="50"/>
        <v>NO</v>
      </c>
      <c r="L373" s="24" t="str">
        <f t="shared" si="51"/>
        <v>NO</v>
      </c>
      <c r="M373" s="24" t="str">
        <f t="shared" si="52"/>
        <v>NO</v>
      </c>
      <c r="N373" s="18" t="str">
        <f t="shared" si="53"/>
        <v/>
      </c>
      <c r="O373" s="21" t="str">
        <f>IF(FLOTA!A373="","",FLOTA!A373)</f>
        <v/>
      </c>
      <c r="P373" s="21" t="str">
        <f>IF(FLOTA!B373="","",FLOTA!B373)</f>
        <v/>
      </c>
      <c r="Q373" s="21" t="str">
        <f>IF(FLOTA!C373="","",FLOTA!C373)</f>
        <v/>
      </c>
      <c r="R373" s="21" t="str">
        <f>IF(FLOTA!D373="","",FLOTA!D373)</f>
        <v/>
      </c>
      <c r="S373" s="21" t="str">
        <f>IF(FLOTA!E373="","",FLOTA!E373)</f>
        <v/>
      </c>
      <c r="T373" s="21" t="str">
        <f>IF(FLOTA!F373="","",FLOTA!F373)</f>
        <v/>
      </c>
      <c r="U373" s="21" t="str">
        <f>IF(FLOTA!G373="","",FLOTA!G373)</f>
        <v/>
      </c>
      <c r="V373" s="21" t="str">
        <f>IF(FLOTA!H373="","",FLOTA!H373)</f>
        <v/>
      </c>
      <c r="W373" s="21" t="str">
        <f>IF(FLOTA!L373="","",FLOTA!L373)</f>
        <v/>
      </c>
      <c r="X373" s="25" t="str">
        <f t="shared" si="54"/>
        <v/>
      </c>
      <c r="Y373" s="24" t="str">
        <f t="shared" si="55"/>
        <v/>
      </c>
      <c r="Z373" s="25" t="str">
        <f t="shared" si="56"/>
        <v/>
      </c>
    </row>
    <row r="374" spans="9:26">
      <c r="I374" s="24">
        <f t="shared" si="48"/>
        <v>0</v>
      </c>
      <c r="J374" s="24" t="str">
        <f t="shared" si="49"/>
        <v>NO</v>
      </c>
      <c r="K374" s="24" t="str">
        <f t="shared" si="50"/>
        <v>NO</v>
      </c>
      <c r="L374" s="24" t="str">
        <f t="shared" si="51"/>
        <v>NO</v>
      </c>
      <c r="M374" s="24" t="str">
        <f t="shared" si="52"/>
        <v>NO</v>
      </c>
      <c r="N374" s="18" t="str">
        <f t="shared" si="53"/>
        <v/>
      </c>
      <c r="O374" s="21" t="str">
        <f>IF(FLOTA!A374="","",FLOTA!A374)</f>
        <v/>
      </c>
      <c r="P374" s="21" t="str">
        <f>IF(FLOTA!B374="","",FLOTA!B374)</f>
        <v/>
      </c>
      <c r="Q374" s="21" t="str">
        <f>IF(FLOTA!C374="","",FLOTA!C374)</f>
        <v/>
      </c>
      <c r="R374" s="21" t="str">
        <f>IF(FLOTA!D374="","",FLOTA!D374)</f>
        <v/>
      </c>
      <c r="S374" s="21" t="str">
        <f>IF(FLOTA!E374="","",FLOTA!E374)</f>
        <v/>
      </c>
      <c r="T374" s="21" t="str">
        <f>IF(FLOTA!F374="","",FLOTA!F374)</f>
        <v/>
      </c>
      <c r="U374" s="21" t="str">
        <f>IF(FLOTA!G374="","",FLOTA!G374)</f>
        <v/>
      </c>
      <c r="V374" s="21" t="str">
        <f>IF(FLOTA!H374="","",FLOTA!H374)</f>
        <v/>
      </c>
      <c r="W374" s="21" t="str">
        <f>IF(FLOTA!L374="","",FLOTA!L374)</f>
        <v/>
      </c>
      <c r="X374" s="25" t="str">
        <f t="shared" si="54"/>
        <v/>
      </c>
      <c r="Y374" s="24" t="str">
        <f t="shared" si="55"/>
        <v/>
      </c>
      <c r="Z374" s="25" t="str">
        <f t="shared" si="56"/>
        <v/>
      </c>
    </row>
    <row r="375" spans="9:26">
      <c r="I375" s="24">
        <f t="shared" si="48"/>
        <v>0</v>
      </c>
      <c r="J375" s="24" t="str">
        <f t="shared" si="49"/>
        <v>NO</v>
      </c>
      <c r="K375" s="24" t="str">
        <f t="shared" si="50"/>
        <v>NO</v>
      </c>
      <c r="L375" s="24" t="str">
        <f t="shared" si="51"/>
        <v>NO</v>
      </c>
      <c r="M375" s="24" t="str">
        <f t="shared" si="52"/>
        <v>NO</v>
      </c>
      <c r="N375" s="18" t="str">
        <f t="shared" si="53"/>
        <v/>
      </c>
      <c r="O375" s="21" t="str">
        <f>IF(FLOTA!A375="","",FLOTA!A375)</f>
        <v/>
      </c>
      <c r="P375" s="21" t="str">
        <f>IF(FLOTA!B375="","",FLOTA!B375)</f>
        <v/>
      </c>
      <c r="Q375" s="21" t="str">
        <f>IF(FLOTA!C375="","",FLOTA!C375)</f>
        <v/>
      </c>
      <c r="R375" s="21" t="str">
        <f>IF(FLOTA!D375="","",FLOTA!D375)</f>
        <v/>
      </c>
      <c r="S375" s="21" t="str">
        <f>IF(FLOTA!E375="","",FLOTA!E375)</f>
        <v/>
      </c>
      <c r="T375" s="21" t="str">
        <f>IF(FLOTA!F375="","",FLOTA!F375)</f>
        <v/>
      </c>
      <c r="U375" s="21" t="str">
        <f>IF(FLOTA!G375="","",FLOTA!G375)</f>
        <v/>
      </c>
      <c r="V375" s="21" t="str">
        <f>IF(FLOTA!H375="","",FLOTA!H375)</f>
        <v/>
      </c>
      <c r="W375" s="21" t="str">
        <f>IF(FLOTA!L375="","",FLOTA!L375)</f>
        <v/>
      </c>
      <c r="X375" s="25" t="str">
        <f t="shared" si="54"/>
        <v/>
      </c>
      <c r="Y375" s="24" t="str">
        <f t="shared" si="55"/>
        <v/>
      </c>
      <c r="Z375" s="25" t="str">
        <f t="shared" si="56"/>
        <v/>
      </c>
    </row>
    <row r="376" spans="9:26">
      <c r="I376" s="24">
        <f t="shared" si="48"/>
        <v>0</v>
      </c>
      <c r="J376" s="24" t="str">
        <f t="shared" si="49"/>
        <v>NO</v>
      </c>
      <c r="K376" s="24" t="str">
        <f t="shared" si="50"/>
        <v>NO</v>
      </c>
      <c r="L376" s="24" t="str">
        <f t="shared" si="51"/>
        <v>NO</v>
      </c>
      <c r="M376" s="24" t="str">
        <f t="shared" si="52"/>
        <v>NO</v>
      </c>
      <c r="N376" s="18" t="str">
        <f t="shared" si="53"/>
        <v/>
      </c>
      <c r="O376" s="21" t="str">
        <f>IF(FLOTA!A376="","",FLOTA!A376)</f>
        <v/>
      </c>
      <c r="P376" s="21" t="str">
        <f>IF(FLOTA!B376="","",FLOTA!B376)</f>
        <v/>
      </c>
      <c r="Q376" s="21" t="str">
        <f>IF(FLOTA!C376="","",FLOTA!C376)</f>
        <v/>
      </c>
      <c r="R376" s="21" t="str">
        <f>IF(FLOTA!D376="","",FLOTA!D376)</f>
        <v/>
      </c>
      <c r="S376" s="21" t="str">
        <f>IF(FLOTA!E376="","",FLOTA!E376)</f>
        <v/>
      </c>
      <c r="T376" s="21" t="str">
        <f>IF(FLOTA!F376="","",FLOTA!F376)</f>
        <v/>
      </c>
      <c r="U376" s="21" t="str">
        <f>IF(FLOTA!G376="","",FLOTA!G376)</f>
        <v/>
      </c>
      <c r="V376" s="21" t="str">
        <f>IF(FLOTA!H376="","",FLOTA!H376)</f>
        <v/>
      </c>
      <c r="W376" s="21" t="str">
        <f>IF(FLOTA!L376="","",FLOTA!L376)</f>
        <v/>
      </c>
      <c r="X376" s="25" t="str">
        <f t="shared" si="54"/>
        <v/>
      </c>
      <c r="Y376" s="24" t="str">
        <f t="shared" si="55"/>
        <v/>
      </c>
      <c r="Z376" s="25" t="str">
        <f t="shared" si="56"/>
        <v/>
      </c>
    </row>
    <row r="377" spans="9:26">
      <c r="I377" s="24">
        <f t="shared" si="48"/>
        <v>0</v>
      </c>
      <c r="J377" s="24" t="str">
        <f t="shared" si="49"/>
        <v>NO</v>
      </c>
      <c r="K377" s="24" t="str">
        <f t="shared" si="50"/>
        <v>NO</v>
      </c>
      <c r="L377" s="24" t="str">
        <f t="shared" si="51"/>
        <v>NO</v>
      </c>
      <c r="M377" s="24" t="str">
        <f t="shared" si="52"/>
        <v>NO</v>
      </c>
      <c r="N377" s="18" t="str">
        <f t="shared" si="53"/>
        <v/>
      </c>
      <c r="O377" s="21" t="str">
        <f>IF(FLOTA!A377="","",FLOTA!A377)</f>
        <v/>
      </c>
      <c r="P377" s="21" t="str">
        <f>IF(FLOTA!B377="","",FLOTA!B377)</f>
        <v/>
      </c>
      <c r="Q377" s="21" t="str">
        <f>IF(FLOTA!C377="","",FLOTA!C377)</f>
        <v/>
      </c>
      <c r="R377" s="21" t="str">
        <f>IF(FLOTA!D377="","",FLOTA!D377)</f>
        <v/>
      </c>
      <c r="S377" s="21" t="str">
        <f>IF(FLOTA!E377="","",FLOTA!E377)</f>
        <v/>
      </c>
      <c r="T377" s="21" t="str">
        <f>IF(FLOTA!F377="","",FLOTA!F377)</f>
        <v/>
      </c>
      <c r="U377" s="21" t="str">
        <f>IF(FLOTA!G377="","",FLOTA!G377)</f>
        <v/>
      </c>
      <c r="V377" s="21" t="str">
        <f>IF(FLOTA!H377="","",FLOTA!H377)</f>
        <v/>
      </c>
      <c r="W377" s="21" t="str">
        <f>IF(FLOTA!L377="","",FLOTA!L377)</f>
        <v/>
      </c>
      <c r="X377" s="25" t="str">
        <f t="shared" si="54"/>
        <v/>
      </c>
      <c r="Y377" s="24" t="str">
        <f t="shared" si="55"/>
        <v/>
      </c>
      <c r="Z377" s="25" t="str">
        <f t="shared" si="56"/>
        <v/>
      </c>
    </row>
    <row r="378" spans="9:26">
      <c r="I378" s="24">
        <f t="shared" si="48"/>
        <v>0</v>
      </c>
      <c r="J378" s="24" t="str">
        <f t="shared" si="49"/>
        <v>NO</v>
      </c>
      <c r="K378" s="24" t="str">
        <f t="shared" si="50"/>
        <v>NO</v>
      </c>
      <c r="L378" s="24" t="str">
        <f t="shared" si="51"/>
        <v>NO</v>
      </c>
      <c r="M378" s="24" t="str">
        <f t="shared" si="52"/>
        <v>NO</v>
      </c>
      <c r="N378" s="18" t="str">
        <f t="shared" si="53"/>
        <v/>
      </c>
      <c r="O378" s="21" t="str">
        <f>IF(FLOTA!A378="","",FLOTA!A378)</f>
        <v/>
      </c>
      <c r="P378" s="21" t="str">
        <f>IF(FLOTA!B378="","",FLOTA!B378)</f>
        <v/>
      </c>
      <c r="Q378" s="21" t="str">
        <f>IF(FLOTA!C378="","",FLOTA!C378)</f>
        <v/>
      </c>
      <c r="R378" s="21" t="str">
        <f>IF(FLOTA!D378="","",FLOTA!D378)</f>
        <v/>
      </c>
      <c r="S378" s="21" t="str">
        <f>IF(FLOTA!E378="","",FLOTA!E378)</f>
        <v/>
      </c>
      <c r="T378" s="21" t="str">
        <f>IF(FLOTA!F378="","",FLOTA!F378)</f>
        <v/>
      </c>
      <c r="U378" s="21" t="str">
        <f>IF(FLOTA!G378="","",FLOTA!G378)</f>
        <v/>
      </c>
      <c r="V378" s="21" t="str">
        <f>IF(FLOTA!H378="","",FLOTA!H378)</f>
        <v/>
      </c>
      <c r="W378" s="21" t="str">
        <f>IF(FLOTA!L378="","",FLOTA!L378)</f>
        <v/>
      </c>
      <c r="X378" s="25" t="str">
        <f t="shared" si="54"/>
        <v/>
      </c>
      <c r="Y378" s="24" t="str">
        <f t="shared" si="55"/>
        <v/>
      </c>
      <c r="Z378" s="25" t="str">
        <f t="shared" si="56"/>
        <v/>
      </c>
    </row>
    <row r="379" spans="9:26">
      <c r="I379" s="24">
        <f t="shared" si="48"/>
        <v>0</v>
      </c>
      <c r="J379" s="24" t="str">
        <f t="shared" si="49"/>
        <v>NO</v>
      </c>
      <c r="K379" s="24" t="str">
        <f t="shared" si="50"/>
        <v>NO</v>
      </c>
      <c r="L379" s="24" t="str">
        <f t="shared" si="51"/>
        <v>NO</v>
      </c>
      <c r="M379" s="24" t="str">
        <f t="shared" si="52"/>
        <v>NO</v>
      </c>
      <c r="N379" s="18" t="str">
        <f t="shared" si="53"/>
        <v/>
      </c>
      <c r="O379" s="21" t="str">
        <f>IF(FLOTA!A379="","",FLOTA!A379)</f>
        <v/>
      </c>
      <c r="P379" s="21" t="str">
        <f>IF(FLOTA!B379="","",FLOTA!B379)</f>
        <v/>
      </c>
      <c r="Q379" s="21" t="str">
        <f>IF(FLOTA!C379="","",FLOTA!C379)</f>
        <v/>
      </c>
      <c r="R379" s="21" t="str">
        <f>IF(FLOTA!D379="","",FLOTA!D379)</f>
        <v/>
      </c>
      <c r="S379" s="21" t="str">
        <f>IF(FLOTA!E379="","",FLOTA!E379)</f>
        <v/>
      </c>
      <c r="T379" s="21" t="str">
        <f>IF(FLOTA!F379="","",FLOTA!F379)</f>
        <v/>
      </c>
      <c r="U379" s="21" t="str">
        <f>IF(FLOTA!G379="","",FLOTA!G379)</f>
        <v/>
      </c>
      <c r="V379" s="21" t="str">
        <f>IF(FLOTA!H379="","",FLOTA!H379)</f>
        <v/>
      </c>
      <c r="W379" s="21" t="str">
        <f>IF(FLOTA!L379="","",FLOTA!L379)</f>
        <v/>
      </c>
      <c r="X379" s="25" t="str">
        <f t="shared" si="54"/>
        <v/>
      </c>
      <c r="Y379" s="24" t="str">
        <f t="shared" si="55"/>
        <v/>
      </c>
      <c r="Z379" s="25" t="str">
        <f t="shared" si="56"/>
        <v/>
      </c>
    </row>
    <row r="380" spans="9:26">
      <c r="I380" s="24">
        <f t="shared" si="48"/>
        <v>0</v>
      </c>
      <c r="J380" s="24" t="str">
        <f t="shared" si="49"/>
        <v>NO</v>
      </c>
      <c r="K380" s="24" t="str">
        <f t="shared" si="50"/>
        <v>NO</v>
      </c>
      <c r="L380" s="24" t="str">
        <f t="shared" si="51"/>
        <v>NO</v>
      </c>
      <c r="M380" s="24" t="str">
        <f t="shared" si="52"/>
        <v>NO</v>
      </c>
      <c r="N380" s="18" t="str">
        <f t="shared" si="53"/>
        <v/>
      </c>
      <c r="O380" s="21" t="str">
        <f>IF(FLOTA!A380="","",FLOTA!A380)</f>
        <v/>
      </c>
      <c r="P380" s="21" t="str">
        <f>IF(FLOTA!B380="","",FLOTA!B380)</f>
        <v/>
      </c>
      <c r="Q380" s="21" t="str">
        <f>IF(FLOTA!C380="","",FLOTA!C380)</f>
        <v/>
      </c>
      <c r="R380" s="21" t="str">
        <f>IF(FLOTA!D380="","",FLOTA!D380)</f>
        <v/>
      </c>
      <c r="S380" s="21" t="str">
        <f>IF(FLOTA!E380="","",FLOTA!E380)</f>
        <v/>
      </c>
      <c r="T380" s="21" t="str">
        <f>IF(FLOTA!F380="","",FLOTA!F380)</f>
        <v/>
      </c>
      <c r="U380" s="21" t="str">
        <f>IF(FLOTA!G380="","",FLOTA!G380)</f>
        <v/>
      </c>
      <c r="V380" s="21" t="str">
        <f>IF(FLOTA!H380="","",FLOTA!H380)</f>
        <v/>
      </c>
      <c r="W380" s="21" t="str">
        <f>IF(FLOTA!L380="","",FLOTA!L380)</f>
        <v/>
      </c>
      <c r="X380" s="25" t="str">
        <f t="shared" si="54"/>
        <v/>
      </c>
      <c r="Y380" s="24" t="str">
        <f t="shared" si="55"/>
        <v/>
      </c>
      <c r="Z380" s="25" t="str">
        <f t="shared" si="56"/>
        <v/>
      </c>
    </row>
    <row r="381" spans="9:26">
      <c r="I381" s="24">
        <f t="shared" si="48"/>
        <v>0</v>
      </c>
      <c r="J381" s="24" t="str">
        <f t="shared" si="49"/>
        <v>NO</v>
      </c>
      <c r="K381" s="24" t="str">
        <f t="shared" si="50"/>
        <v>NO</v>
      </c>
      <c r="L381" s="24" t="str">
        <f t="shared" si="51"/>
        <v>NO</v>
      </c>
      <c r="M381" s="24" t="str">
        <f t="shared" si="52"/>
        <v>NO</v>
      </c>
      <c r="N381" s="18" t="str">
        <f t="shared" si="53"/>
        <v/>
      </c>
      <c r="O381" s="21" t="str">
        <f>IF(FLOTA!A381="","",FLOTA!A381)</f>
        <v/>
      </c>
      <c r="P381" s="21" t="str">
        <f>IF(FLOTA!B381="","",FLOTA!B381)</f>
        <v/>
      </c>
      <c r="Q381" s="21" t="str">
        <f>IF(FLOTA!C381="","",FLOTA!C381)</f>
        <v/>
      </c>
      <c r="R381" s="21" t="str">
        <f>IF(FLOTA!D381="","",FLOTA!D381)</f>
        <v/>
      </c>
      <c r="S381" s="21" t="str">
        <f>IF(FLOTA!E381="","",FLOTA!E381)</f>
        <v/>
      </c>
      <c r="T381" s="21" t="str">
        <f>IF(FLOTA!F381="","",FLOTA!F381)</f>
        <v/>
      </c>
      <c r="U381" s="21" t="str">
        <f>IF(FLOTA!G381="","",FLOTA!G381)</f>
        <v/>
      </c>
      <c r="V381" s="21" t="str">
        <f>IF(FLOTA!H381="","",FLOTA!H381)</f>
        <v/>
      </c>
      <c r="W381" s="21" t="str">
        <f>IF(FLOTA!L381="","",FLOTA!L381)</f>
        <v/>
      </c>
      <c r="X381" s="25" t="str">
        <f t="shared" si="54"/>
        <v/>
      </c>
      <c r="Y381" s="24" t="str">
        <f t="shared" si="55"/>
        <v/>
      </c>
      <c r="Z381" s="25" t="str">
        <f t="shared" si="56"/>
        <v/>
      </c>
    </row>
    <row r="382" spans="9:26">
      <c r="I382" s="24">
        <f t="shared" si="48"/>
        <v>0</v>
      </c>
      <c r="J382" s="24" t="str">
        <f t="shared" si="49"/>
        <v>NO</v>
      </c>
      <c r="K382" s="24" t="str">
        <f t="shared" si="50"/>
        <v>NO</v>
      </c>
      <c r="L382" s="24" t="str">
        <f t="shared" si="51"/>
        <v>NO</v>
      </c>
      <c r="M382" s="24" t="str">
        <f t="shared" si="52"/>
        <v>NO</v>
      </c>
      <c r="N382" s="18" t="str">
        <f t="shared" si="53"/>
        <v/>
      </c>
      <c r="O382" s="21" t="str">
        <f>IF(FLOTA!A382="","",FLOTA!A382)</f>
        <v/>
      </c>
      <c r="P382" s="21" t="str">
        <f>IF(FLOTA!B382="","",FLOTA!B382)</f>
        <v/>
      </c>
      <c r="Q382" s="21" t="str">
        <f>IF(FLOTA!C382="","",FLOTA!C382)</f>
        <v/>
      </c>
      <c r="R382" s="21" t="str">
        <f>IF(FLOTA!D382="","",FLOTA!D382)</f>
        <v/>
      </c>
      <c r="S382" s="21" t="str">
        <f>IF(FLOTA!E382="","",FLOTA!E382)</f>
        <v/>
      </c>
      <c r="T382" s="21" t="str">
        <f>IF(FLOTA!F382="","",FLOTA!F382)</f>
        <v/>
      </c>
      <c r="U382" s="21" t="str">
        <f>IF(FLOTA!G382="","",FLOTA!G382)</f>
        <v/>
      </c>
      <c r="V382" s="21" t="str">
        <f>IF(FLOTA!H382="","",FLOTA!H382)</f>
        <v/>
      </c>
      <c r="W382" s="21" t="str">
        <f>IF(FLOTA!L382="","",FLOTA!L382)</f>
        <v/>
      </c>
      <c r="X382" s="25" t="str">
        <f t="shared" si="54"/>
        <v/>
      </c>
      <c r="Y382" s="24" t="str">
        <f t="shared" si="55"/>
        <v/>
      </c>
      <c r="Z382" s="25" t="str">
        <f t="shared" si="56"/>
        <v/>
      </c>
    </row>
    <row r="383" spans="9:26">
      <c r="I383" s="24">
        <f t="shared" si="48"/>
        <v>0</v>
      </c>
      <c r="J383" s="24" t="str">
        <f t="shared" si="49"/>
        <v>NO</v>
      </c>
      <c r="K383" s="24" t="str">
        <f t="shared" si="50"/>
        <v>NO</v>
      </c>
      <c r="L383" s="24" t="str">
        <f t="shared" si="51"/>
        <v>NO</v>
      </c>
      <c r="M383" s="24" t="str">
        <f t="shared" si="52"/>
        <v>NO</v>
      </c>
      <c r="N383" s="18" t="str">
        <f t="shared" si="53"/>
        <v/>
      </c>
      <c r="O383" s="21" t="str">
        <f>IF(FLOTA!A383="","",FLOTA!A383)</f>
        <v/>
      </c>
      <c r="P383" s="21" t="str">
        <f>IF(FLOTA!B383="","",FLOTA!B383)</f>
        <v/>
      </c>
      <c r="Q383" s="21" t="str">
        <f>IF(FLOTA!C383="","",FLOTA!C383)</f>
        <v/>
      </c>
      <c r="R383" s="21" t="str">
        <f>IF(FLOTA!D383="","",FLOTA!D383)</f>
        <v/>
      </c>
      <c r="S383" s="21" t="str">
        <f>IF(FLOTA!E383="","",FLOTA!E383)</f>
        <v/>
      </c>
      <c r="T383" s="21" t="str">
        <f>IF(FLOTA!F383="","",FLOTA!F383)</f>
        <v/>
      </c>
      <c r="U383" s="21" t="str">
        <f>IF(FLOTA!G383="","",FLOTA!G383)</f>
        <v/>
      </c>
      <c r="V383" s="21" t="str">
        <f>IF(FLOTA!H383="","",FLOTA!H383)</f>
        <v/>
      </c>
      <c r="W383" s="21" t="str">
        <f>IF(FLOTA!L383="","",FLOTA!L383)</f>
        <v/>
      </c>
      <c r="X383" s="25" t="str">
        <f t="shared" si="54"/>
        <v/>
      </c>
      <c r="Y383" s="24" t="str">
        <f t="shared" si="55"/>
        <v/>
      </c>
      <c r="Z383" s="25" t="str">
        <f t="shared" si="56"/>
        <v/>
      </c>
    </row>
    <row r="384" spans="9:26">
      <c r="I384" s="24">
        <f t="shared" si="48"/>
        <v>0</v>
      </c>
      <c r="J384" s="24" t="str">
        <f t="shared" si="49"/>
        <v>NO</v>
      </c>
      <c r="K384" s="24" t="str">
        <f t="shared" si="50"/>
        <v>NO</v>
      </c>
      <c r="L384" s="24" t="str">
        <f t="shared" si="51"/>
        <v>NO</v>
      </c>
      <c r="M384" s="24" t="str">
        <f t="shared" si="52"/>
        <v>NO</v>
      </c>
      <c r="N384" s="18" t="str">
        <f t="shared" si="53"/>
        <v/>
      </c>
      <c r="O384" s="21" t="str">
        <f>IF(FLOTA!A384="","",FLOTA!A384)</f>
        <v/>
      </c>
      <c r="P384" s="21" t="str">
        <f>IF(FLOTA!B384="","",FLOTA!B384)</f>
        <v/>
      </c>
      <c r="Q384" s="21" t="str">
        <f>IF(FLOTA!C384="","",FLOTA!C384)</f>
        <v/>
      </c>
      <c r="R384" s="21" t="str">
        <f>IF(FLOTA!D384="","",FLOTA!D384)</f>
        <v/>
      </c>
      <c r="S384" s="21" t="str">
        <f>IF(FLOTA!E384="","",FLOTA!E384)</f>
        <v/>
      </c>
      <c r="T384" s="21" t="str">
        <f>IF(FLOTA!F384="","",FLOTA!F384)</f>
        <v/>
      </c>
      <c r="U384" s="21" t="str">
        <f>IF(FLOTA!G384="","",FLOTA!G384)</f>
        <v/>
      </c>
      <c r="V384" s="21" t="str">
        <f>IF(FLOTA!H384="","",FLOTA!H384)</f>
        <v/>
      </c>
      <c r="W384" s="21" t="str">
        <f>IF(FLOTA!L384="","",FLOTA!L384)</f>
        <v/>
      </c>
      <c r="X384" s="25" t="str">
        <f t="shared" si="54"/>
        <v/>
      </c>
      <c r="Y384" s="24" t="str">
        <f t="shared" si="55"/>
        <v/>
      </c>
      <c r="Z384" s="25" t="str">
        <f t="shared" si="56"/>
        <v/>
      </c>
    </row>
    <row r="385" spans="9:26">
      <c r="I385" s="24">
        <f t="shared" si="48"/>
        <v>0</v>
      </c>
      <c r="J385" s="24" t="str">
        <f t="shared" si="49"/>
        <v>NO</v>
      </c>
      <c r="K385" s="24" t="str">
        <f t="shared" si="50"/>
        <v>NO</v>
      </c>
      <c r="L385" s="24" t="str">
        <f t="shared" si="51"/>
        <v>NO</v>
      </c>
      <c r="M385" s="24" t="str">
        <f t="shared" si="52"/>
        <v>NO</v>
      </c>
      <c r="N385" s="18" t="str">
        <f t="shared" si="53"/>
        <v/>
      </c>
      <c r="O385" s="21" t="str">
        <f>IF(FLOTA!A385="","",FLOTA!A385)</f>
        <v/>
      </c>
      <c r="P385" s="21" t="str">
        <f>IF(FLOTA!B385="","",FLOTA!B385)</f>
        <v/>
      </c>
      <c r="Q385" s="21" t="str">
        <f>IF(FLOTA!C385="","",FLOTA!C385)</f>
        <v/>
      </c>
      <c r="R385" s="21" t="str">
        <f>IF(FLOTA!D385="","",FLOTA!D385)</f>
        <v/>
      </c>
      <c r="S385" s="21" t="str">
        <f>IF(FLOTA!E385="","",FLOTA!E385)</f>
        <v/>
      </c>
      <c r="T385" s="21" t="str">
        <f>IF(FLOTA!F385="","",FLOTA!F385)</f>
        <v/>
      </c>
      <c r="U385" s="21" t="str">
        <f>IF(FLOTA!G385="","",FLOTA!G385)</f>
        <v/>
      </c>
      <c r="V385" s="21" t="str">
        <f>IF(FLOTA!H385="","",FLOTA!H385)</f>
        <v/>
      </c>
      <c r="W385" s="21" t="str">
        <f>IF(FLOTA!L385="","",FLOTA!L385)</f>
        <v/>
      </c>
      <c r="X385" s="25" t="str">
        <f t="shared" si="54"/>
        <v/>
      </c>
      <c r="Y385" s="24" t="str">
        <f t="shared" si="55"/>
        <v/>
      </c>
      <c r="Z385" s="25" t="str">
        <f t="shared" si="56"/>
        <v/>
      </c>
    </row>
    <row r="386" spans="9:26">
      <c r="I386" s="24">
        <f t="shared" si="48"/>
        <v>0</v>
      </c>
      <c r="J386" s="24" t="str">
        <f t="shared" si="49"/>
        <v>NO</v>
      </c>
      <c r="K386" s="24" t="str">
        <f t="shared" si="50"/>
        <v>NO</v>
      </c>
      <c r="L386" s="24" t="str">
        <f t="shared" si="51"/>
        <v>NO</v>
      </c>
      <c r="M386" s="24" t="str">
        <f t="shared" si="52"/>
        <v>NO</v>
      </c>
      <c r="N386" s="18" t="str">
        <f t="shared" si="53"/>
        <v/>
      </c>
      <c r="O386" s="21" t="str">
        <f>IF(FLOTA!A386="","",FLOTA!A386)</f>
        <v/>
      </c>
      <c r="P386" s="21" t="str">
        <f>IF(FLOTA!B386="","",FLOTA!B386)</f>
        <v/>
      </c>
      <c r="Q386" s="21" t="str">
        <f>IF(FLOTA!C386="","",FLOTA!C386)</f>
        <v/>
      </c>
      <c r="R386" s="21" t="str">
        <f>IF(FLOTA!D386="","",FLOTA!D386)</f>
        <v/>
      </c>
      <c r="S386" s="21" t="str">
        <f>IF(FLOTA!E386="","",FLOTA!E386)</f>
        <v/>
      </c>
      <c r="T386" s="21" t="str">
        <f>IF(FLOTA!F386="","",FLOTA!F386)</f>
        <v/>
      </c>
      <c r="U386" s="21" t="str">
        <f>IF(FLOTA!G386="","",FLOTA!G386)</f>
        <v/>
      </c>
      <c r="V386" s="21" t="str">
        <f>IF(FLOTA!H386="","",FLOTA!H386)</f>
        <v/>
      </c>
      <c r="W386" s="21" t="str">
        <f>IF(FLOTA!L386="","",FLOTA!L386)</f>
        <v/>
      </c>
      <c r="X386" s="25" t="str">
        <f t="shared" si="54"/>
        <v/>
      </c>
      <c r="Y386" s="24" t="str">
        <f t="shared" si="55"/>
        <v/>
      </c>
      <c r="Z386" s="25" t="str">
        <f t="shared" si="56"/>
        <v/>
      </c>
    </row>
    <row r="387" spans="9:26">
      <c r="I387" s="24">
        <f t="shared" ref="I387:I450" si="57">IF(N387="",0,IFERROR(K387*J387+L387,"NO"))</f>
        <v>0</v>
      </c>
      <c r="J387" s="24" t="str">
        <f t="shared" ref="J387:J450" si="58">IF(N387="","NO",RANK(X387,$X$2:$X$1001))</f>
        <v>NO</v>
      </c>
      <c r="K387" s="24" t="str">
        <f t="shared" ref="K387:K450" si="59">IF(N387="","NO",RANK(Z387,$Z$2:$Z$1001))</f>
        <v>NO</v>
      </c>
      <c r="L387" s="24" t="str">
        <f t="shared" ref="L387:L450" si="60">IFERROR(IF(N387="","NO",RANK(N387,$N$2:$N$1001)),100)</f>
        <v>NO</v>
      </c>
      <c r="M387" s="24" t="str">
        <f t="shared" ref="M387:M450" si="61">IF(N387="","NO",RANK(I387,$I$2:$I$1001))</f>
        <v>NO</v>
      </c>
      <c r="N387" s="18" t="str">
        <f t="shared" ref="N387:N450" si="62">IF(X387=$D$3,O387,"")</f>
        <v/>
      </c>
      <c r="O387" s="21" t="str">
        <f>IF(FLOTA!A387="","",FLOTA!A387)</f>
        <v/>
      </c>
      <c r="P387" s="21" t="str">
        <f>IF(FLOTA!B387="","",FLOTA!B387)</f>
        <v/>
      </c>
      <c r="Q387" s="21" t="str">
        <f>IF(FLOTA!C387="","",FLOTA!C387)</f>
        <v/>
      </c>
      <c r="R387" s="21" t="str">
        <f>IF(FLOTA!D387="","",FLOTA!D387)</f>
        <v/>
      </c>
      <c r="S387" s="21" t="str">
        <f>IF(FLOTA!E387="","",FLOTA!E387)</f>
        <v/>
      </c>
      <c r="T387" s="21" t="str">
        <f>IF(FLOTA!F387="","",FLOTA!F387)</f>
        <v/>
      </c>
      <c r="U387" s="21" t="str">
        <f>IF(FLOTA!G387="","",FLOTA!G387)</f>
        <v/>
      </c>
      <c r="V387" s="21" t="str">
        <f>IF(FLOTA!H387="","",FLOTA!H387)</f>
        <v/>
      </c>
      <c r="W387" s="21" t="str">
        <f>IF(FLOTA!L387="","",FLOTA!L387)</f>
        <v/>
      </c>
      <c r="X387" s="25" t="str">
        <f t="shared" ref="X387:X450" si="63">IF(Y387=$F$2,IFERROR(MONTH(S387),""),"")</f>
        <v/>
      </c>
      <c r="Y387" s="24" t="str">
        <f t="shared" ref="Y387:Y450" si="64">IFERROR(YEAR(S387),"")</f>
        <v/>
      </c>
      <c r="Z387" s="25" t="str">
        <f t="shared" ref="Z387:Z450" si="65">IF(X387=$D$3,IFERROR(DAY(S387),""),"")</f>
        <v/>
      </c>
    </row>
    <row r="388" spans="9:26">
      <c r="I388" s="24">
        <f t="shared" si="57"/>
        <v>0</v>
      </c>
      <c r="J388" s="24" t="str">
        <f t="shared" si="58"/>
        <v>NO</v>
      </c>
      <c r="K388" s="24" t="str">
        <f t="shared" si="59"/>
        <v>NO</v>
      </c>
      <c r="L388" s="24" t="str">
        <f t="shared" si="60"/>
        <v>NO</v>
      </c>
      <c r="M388" s="24" t="str">
        <f t="shared" si="61"/>
        <v>NO</v>
      </c>
      <c r="N388" s="18" t="str">
        <f t="shared" si="62"/>
        <v/>
      </c>
      <c r="O388" s="21" t="str">
        <f>IF(FLOTA!A388="","",FLOTA!A388)</f>
        <v/>
      </c>
      <c r="P388" s="21" t="str">
        <f>IF(FLOTA!B388="","",FLOTA!B388)</f>
        <v/>
      </c>
      <c r="Q388" s="21" t="str">
        <f>IF(FLOTA!C388="","",FLOTA!C388)</f>
        <v/>
      </c>
      <c r="R388" s="21" t="str">
        <f>IF(FLOTA!D388="","",FLOTA!D388)</f>
        <v/>
      </c>
      <c r="S388" s="21" t="str">
        <f>IF(FLOTA!E388="","",FLOTA!E388)</f>
        <v/>
      </c>
      <c r="T388" s="21" t="str">
        <f>IF(FLOTA!F388="","",FLOTA!F388)</f>
        <v/>
      </c>
      <c r="U388" s="21" t="str">
        <f>IF(FLOTA!G388="","",FLOTA!G388)</f>
        <v/>
      </c>
      <c r="V388" s="21" t="str">
        <f>IF(FLOTA!H388="","",FLOTA!H388)</f>
        <v/>
      </c>
      <c r="W388" s="21" t="str">
        <f>IF(FLOTA!L388="","",FLOTA!L388)</f>
        <v/>
      </c>
      <c r="X388" s="25" t="str">
        <f t="shared" si="63"/>
        <v/>
      </c>
      <c r="Y388" s="24" t="str">
        <f t="shared" si="64"/>
        <v/>
      </c>
      <c r="Z388" s="25" t="str">
        <f t="shared" si="65"/>
        <v/>
      </c>
    </row>
    <row r="389" spans="9:26">
      <c r="I389" s="24">
        <f t="shared" si="57"/>
        <v>0</v>
      </c>
      <c r="J389" s="24" t="str">
        <f t="shared" si="58"/>
        <v>NO</v>
      </c>
      <c r="K389" s="24" t="str">
        <f t="shared" si="59"/>
        <v>NO</v>
      </c>
      <c r="L389" s="24" t="str">
        <f t="shared" si="60"/>
        <v>NO</v>
      </c>
      <c r="M389" s="24" t="str">
        <f t="shared" si="61"/>
        <v>NO</v>
      </c>
      <c r="N389" s="18" t="str">
        <f t="shared" si="62"/>
        <v/>
      </c>
      <c r="O389" s="21" t="str">
        <f>IF(FLOTA!A389="","",FLOTA!A389)</f>
        <v/>
      </c>
      <c r="P389" s="21" t="str">
        <f>IF(FLOTA!B389="","",FLOTA!B389)</f>
        <v/>
      </c>
      <c r="Q389" s="21" t="str">
        <f>IF(FLOTA!C389="","",FLOTA!C389)</f>
        <v/>
      </c>
      <c r="R389" s="21" t="str">
        <f>IF(FLOTA!D389="","",FLOTA!D389)</f>
        <v/>
      </c>
      <c r="S389" s="21" t="str">
        <f>IF(FLOTA!E389="","",FLOTA!E389)</f>
        <v/>
      </c>
      <c r="T389" s="21" t="str">
        <f>IF(FLOTA!F389="","",FLOTA!F389)</f>
        <v/>
      </c>
      <c r="U389" s="21" t="str">
        <f>IF(FLOTA!G389="","",FLOTA!G389)</f>
        <v/>
      </c>
      <c r="V389" s="21" t="str">
        <f>IF(FLOTA!H389="","",FLOTA!H389)</f>
        <v/>
      </c>
      <c r="W389" s="21" t="str">
        <f>IF(FLOTA!L389="","",FLOTA!L389)</f>
        <v/>
      </c>
      <c r="X389" s="25" t="str">
        <f t="shared" si="63"/>
        <v/>
      </c>
      <c r="Y389" s="24" t="str">
        <f t="shared" si="64"/>
        <v/>
      </c>
      <c r="Z389" s="25" t="str">
        <f t="shared" si="65"/>
        <v/>
      </c>
    </row>
    <row r="390" spans="9:26">
      <c r="I390" s="24">
        <f t="shared" si="57"/>
        <v>0</v>
      </c>
      <c r="J390" s="24" t="str">
        <f t="shared" si="58"/>
        <v>NO</v>
      </c>
      <c r="K390" s="24" t="str">
        <f t="shared" si="59"/>
        <v>NO</v>
      </c>
      <c r="L390" s="24" t="str">
        <f t="shared" si="60"/>
        <v>NO</v>
      </c>
      <c r="M390" s="24" t="str">
        <f t="shared" si="61"/>
        <v>NO</v>
      </c>
      <c r="N390" s="18" t="str">
        <f t="shared" si="62"/>
        <v/>
      </c>
      <c r="O390" s="21" t="str">
        <f>IF(FLOTA!A390="","",FLOTA!A390)</f>
        <v/>
      </c>
      <c r="P390" s="21" t="str">
        <f>IF(FLOTA!B390="","",FLOTA!B390)</f>
        <v/>
      </c>
      <c r="Q390" s="21" t="str">
        <f>IF(FLOTA!C390="","",FLOTA!C390)</f>
        <v/>
      </c>
      <c r="R390" s="21" t="str">
        <f>IF(FLOTA!D390="","",FLOTA!D390)</f>
        <v/>
      </c>
      <c r="S390" s="21" t="str">
        <f>IF(FLOTA!E390="","",FLOTA!E390)</f>
        <v/>
      </c>
      <c r="T390" s="21" t="str">
        <f>IF(FLOTA!F390="","",FLOTA!F390)</f>
        <v/>
      </c>
      <c r="U390" s="21" t="str">
        <f>IF(FLOTA!G390="","",FLOTA!G390)</f>
        <v/>
      </c>
      <c r="V390" s="21" t="str">
        <f>IF(FLOTA!H390="","",FLOTA!H390)</f>
        <v/>
      </c>
      <c r="W390" s="21" t="str">
        <f>IF(FLOTA!L390="","",FLOTA!L390)</f>
        <v/>
      </c>
      <c r="X390" s="25" t="str">
        <f t="shared" si="63"/>
        <v/>
      </c>
      <c r="Y390" s="24" t="str">
        <f t="shared" si="64"/>
        <v/>
      </c>
      <c r="Z390" s="25" t="str">
        <f t="shared" si="65"/>
        <v/>
      </c>
    </row>
    <row r="391" spans="9:26">
      <c r="I391" s="24">
        <f t="shared" si="57"/>
        <v>0</v>
      </c>
      <c r="J391" s="24" t="str">
        <f t="shared" si="58"/>
        <v>NO</v>
      </c>
      <c r="K391" s="24" t="str">
        <f t="shared" si="59"/>
        <v>NO</v>
      </c>
      <c r="L391" s="24" t="str">
        <f t="shared" si="60"/>
        <v>NO</v>
      </c>
      <c r="M391" s="24" t="str">
        <f t="shared" si="61"/>
        <v>NO</v>
      </c>
      <c r="N391" s="18" t="str">
        <f t="shared" si="62"/>
        <v/>
      </c>
      <c r="O391" s="21" t="str">
        <f>IF(FLOTA!A391="","",FLOTA!A391)</f>
        <v/>
      </c>
      <c r="P391" s="21" t="str">
        <f>IF(FLOTA!B391="","",FLOTA!B391)</f>
        <v/>
      </c>
      <c r="Q391" s="21" t="str">
        <f>IF(FLOTA!C391="","",FLOTA!C391)</f>
        <v/>
      </c>
      <c r="R391" s="21" t="str">
        <f>IF(FLOTA!D391="","",FLOTA!D391)</f>
        <v/>
      </c>
      <c r="S391" s="21" t="str">
        <f>IF(FLOTA!E391="","",FLOTA!E391)</f>
        <v/>
      </c>
      <c r="T391" s="21" t="str">
        <f>IF(FLOTA!F391="","",FLOTA!F391)</f>
        <v/>
      </c>
      <c r="U391" s="21" t="str">
        <f>IF(FLOTA!G391="","",FLOTA!G391)</f>
        <v/>
      </c>
      <c r="V391" s="21" t="str">
        <f>IF(FLOTA!H391="","",FLOTA!H391)</f>
        <v/>
      </c>
      <c r="W391" s="21" t="str">
        <f>IF(FLOTA!L391="","",FLOTA!L391)</f>
        <v/>
      </c>
      <c r="X391" s="25" t="str">
        <f t="shared" si="63"/>
        <v/>
      </c>
      <c r="Y391" s="24" t="str">
        <f t="shared" si="64"/>
        <v/>
      </c>
      <c r="Z391" s="25" t="str">
        <f t="shared" si="65"/>
        <v/>
      </c>
    </row>
    <row r="392" spans="9:26">
      <c r="I392" s="24">
        <f t="shared" si="57"/>
        <v>0</v>
      </c>
      <c r="J392" s="24" t="str">
        <f t="shared" si="58"/>
        <v>NO</v>
      </c>
      <c r="K392" s="24" t="str">
        <f t="shared" si="59"/>
        <v>NO</v>
      </c>
      <c r="L392" s="24" t="str">
        <f t="shared" si="60"/>
        <v>NO</v>
      </c>
      <c r="M392" s="24" t="str">
        <f t="shared" si="61"/>
        <v>NO</v>
      </c>
      <c r="N392" s="18" t="str">
        <f t="shared" si="62"/>
        <v/>
      </c>
      <c r="O392" s="21" t="str">
        <f>IF(FLOTA!A392="","",FLOTA!A392)</f>
        <v/>
      </c>
      <c r="P392" s="21" t="str">
        <f>IF(FLOTA!B392="","",FLOTA!B392)</f>
        <v/>
      </c>
      <c r="Q392" s="21" t="str">
        <f>IF(FLOTA!C392="","",FLOTA!C392)</f>
        <v/>
      </c>
      <c r="R392" s="21" t="str">
        <f>IF(FLOTA!D392="","",FLOTA!D392)</f>
        <v/>
      </c>
      <c r="S392" s="21" t="str">
        <f>IF(FLOTA!E392="","",FLOTA!E392)</f>
        <v/>
      </c>
      <c r="T392" s="21" t="str">
        <f>IF(FLOTA!F392="","",FLOTA!F392)</f>
        <v/>
      </c>
      <c r="U392" s="21" t="str">
        <f>IF(FLOTA!G392="","",FLOTA!G392)</f>
        <v/>
      </c>
      <c r="V392" s="21" t="str">
        <f>IF(FLOTA!H392="","",FLOTA!H392)</f>
        <v/>
      </c>
      <c r="W392" s="21" t="str">
        <f>IF(FLOTA!L392="","",FLOTA!L392)</f>
        <v/>
      </c>
      <c r="X392" s="25" t="str">
        <f t="shared" si="63"/>
        <v/>
      </c>
      <c r="Y392" s="24" t="str">
        <f t="shared" si="64"/>
        <v/>
      </c>
      <c r="Z392" s="25" t="str">
        <f t="shared" si="65"/>
        <v/>
      </c>
    </row>
    <row r="393" spans="9:26">
      <c r="I393" s="24">
        <f t="shared" si="57"/>
        <v>0</v>
      </c>
      <c r="J393" s="24" t="str">
        <f t="shared" si="58"/>
        <v>NO</v>
      </c>
      <c r="K393" s="24" t="str">
        <f t="shared" si="59"/>
        <v>NO</v>
      </c>
      <c r="L393" s="24" t="str">
        <f t="shared" si="60"/>
        <v>NO</v>
      </c>
      <c r="M393" s="24" t="str">
        <f t="shared" si="61"/>
        <v>NO</v>
      </c>
      <c r="N393" s="18" t="str">
        <f t="shared" si="62"/>
        <v/>
      </c>
      <c r="O393" s="21" t="str">
        <f>IF(FLOTA!A393="","",FLOTA!A393)</f>
        <v/>
      </c>
      <c r="P393" s="21" t="str">
        <f>IF(FLOTA!B393="","",FLOTA!B393)</f>
        <v/>
      </c>
      <c r="Q393" s="21" t="str">
        <f>IF(FLOTA!C393="","",FLOTA!C393)</f>
        <v/>
      </c>
      <c r="R393" s="21" t="str">
        <f>IF(FLOTA!D393="","",FLOTA!D393)</f>
        <v/>
      </c>
      <c r="S393" s="21" t="str">
        <f>IF(FLOTA!E393="","",FLOTA!E393)</f>
        <v/>
      </c>
      <c r="T393" s="21" t="str">
        <f>IF(FLOTA!F393="","",FLOTA!F393)</f>
        <v/>
      </c>
      <c r="U393" s="21" t="str">
        <f>IF(FLOTA!G393="","",FLOTA!G393)</f>
        <v/>
      </c>
      <c r="V393" s="21" t="str">
        <f>IF(FLOTA!H393="","",FLOTA!H393)</f>
        <v/>
      </c>
      <c r="W393" s="21" t="str">
        <f>IF(FLOTA!L393="","",FLOTA!L393)</f>
        <v/>
      </c>
      <c r="X393" s="25" t="str">
        <f t="shared" si="63"/>
        <v/>
      </c>
      <c r="Y393" s="24" t="str">
        <f t="shared" si="64"/>
        <v/>
      </c>
      <c r="Z393" s="25" t="str">
        <f t="shared" si="65"/>
        <v/>
      </c>
    </row>
    <row r="394" spans="9:26">
      <c r="I394" s="24">
        <f t="shared" si="57"/>
        <v>0</v>
      </c>
      <c r="J394" s="24" t="str">
        <f t="shared" si="58"/>
        <v>NO</v>
      </c>
      <c r="K394" s="24" t="str">
        <f t="shared" si="59"/>
        <v>NO</v>
      </c>
      <c r="L394" s="24" t="str">
        <f t="shared" si="60"/>
        <v>NO</v>
      </c>
      <c r="M394" s="24" t="str">
        <f t="shared" si="61"/>
        <v>NO</v>
      </c>
      <c r="N394" s="18" t="str">
        <f t="shared" si="62"/>
        <v/>
      </c>
      <c r="O394" s="21" t="str">
        <f>IF(FLOTA!A394="","",FLOTA!A394)</f>
        <v/>
      </c>
      <c r="P394" s="21" t="str">
        <f>IF(FLOTA!B394="","",FLOTA!B394)</f>
        <v/>
      </c>
      <c r="Q394" s="21" t="str">
        <f>IF(FLOTA!C394="","",FLOTA!C394)</f>
        <v/>
      </c>
      <c r="R394" s="21" t="str">
        <f>IF(FLOTA!D394="","",FLOTA!D394)</f>
        <v/>
      </c>
      <c r="S394" s="21" t="str">
        <f>IF(FLOTA!E394="","",FLOTA!E394)</f>
        <v/>
      </c>
      <c r="T394" s="21" t="str">
        <f>IF(FLOTA!F394="","",FLOTA!F394)</f>
        <v/>
      </c>
      <c r="U394" s="21" t="str">
        <f>IF(FLOTA!G394="","",FLOTA!G394)</f>
        <v/>
      </c>
      <c r="V394" s="21" t="str">
        <f>IF(FLOTA!H394="","",FLOTA!H394)</f>
        <v/>
      </c>
      <c r="W394" s="21" t="str">
        <f>IF(FLOTA!L394="","",FLOTA!L394)</f>
        <v/>
      </c>
      <c r="X394" s="25" t="str">
        <f t="shared" si="63"/>
        <v/>
      </c>
      <c r="Y394" s="24" t="str">
        <f t="shared" si="64"/>
        <v/>
      </c>
      <c r="Z394" s="25" t="str">
        <f t="shared" si="65"/>
        <v/>
      </c>
    </row>
    <row r="395" spans="9:26">
      <c r="I395" s="24">
        <f t="shared" si="57"/>
        <v>0</v>
      </c>
      <c r="J395" s="24" t="str">
        <f t="shared" si="58"/>
        <v>NO</v>
      </c>
      <c r="K395" s="24" t="str">
        <f t="shared" si="59"/>
        <v>NO</v>
      </c>
      <c r="L395" s="24" t="str">
        <f t="shared" si="60"/>
        <v>NO</v>
      </c>
      <c r="M395" s="24" t="str">
        <f t="shared" si="61"/>
        <v>NO</v>
      </c>
      <c r="N395" s="18" t="str">
        <f t="shared" si="62"/>
        <v/>
      </c>
      <c r="O395" s="21" t="str">
        <f>IF(FLOTA!A395="","",FLOTA!A395)</f>
        <v/>
      </c>
      <c r="P395" s="21" t="str">
        <f>IF(FLOTA!B395="","",FLOTA!B395)</f>
        <v/>
      </c>
      <c r="Q395" s="21" t="str">
        <f>IF(FLOTA!C395="","",FLOTA!C395)</f>
        <v/>
      </c>
      <c r="R395" s="21" t="str">
        <f>IF(FLOTA!D395="","",FLOTA!D395)</f>
        <v/>
      </c>
      <c r="S395" s="21" t="str">
        <f>IF(FLOTA!E395="","",FLOTA!E395)</f>
        <v/>
      </c>
      <c r="T395" s="21" t="str">
        <f>IF(FLOTA!F395="","",FLOTA!F395)</f>
        <v/>
      </c>
      <c r="U395" s="21" t="str">
        <f>IF(FLOTA!G395="","",FLOTA!G395)</f>
        <v/>
      </c>
      <c r="V395" s="21" t="str">
        <f>IF(FLOTA!H395="","",FLOTA!H395)</f>
        <v/>
      </c>
      <c r="W395" s="21" t="str">
        <f>IF(FLOTA!L395="","",FLOTA!L395)</f>
        <v/>
      </c>
      <c r="X395" s="25" t="str">
        <f t="shared" si="63"/>
        <v/>
      </c>
      <c r="Y395" s="24" t="str">
        <f t="shared" si="64"/>
        <v/>
      </c>
      <c r="Z395" s="25" t="str">
        <f t="shared" si="65"/>
        <v/>
      </c>
    </row>
    <row r="396" spans="9:26">
      <c r="I396" s="24">
        <f t="shared" si="57"/>
        <v>0</v>
      </c>
      <c r="J396" s="24" t="str">
        <f t="shared" si="58"/>
        <v>NO</v>
      </c>
      <c r="K396" s="24" t="str">
        <f t="shared" si="59"/>
        <v>NO</v>
      </c>
      <c r="L396" s="24" t="str">
        <f t="shared" si="60"/>
        <v>NO</v>
      </c>
      <c r="M396" s="24" t="str">
        <f t="shared" si="61"/>
        <v>NO</v>
      </c>
      <c r="N396" s="18" t="str">
        <f t="shared" si="62"/>
        <v/>
      </c>
      <c r="O396" s="21" t="str">
        <f>IF(FLOTA!A396="","",FLOTA!A396)</f>
        <v/>
      </c>
      <c r="P396" s="21" t="str">
        <f>IF(FLOTA!B396="","",FLOTA!B396)</f>
        <v/>
      </c>
      <c r="Q396" s="21" t="str">
        <f>IF(FLOTA!C396="","",FLOTA!C396)</f>
        <v/>
      </c>
      <c r="R396" s="21" t="str">
        <f>IF(FLOTA!D396="","",FLOTA!D396)</f>
        <v/>
      </c>
      <c r="S396" s="21" t="str">
        <f>IF(FLOTA!E396="","",FLOTA!E396)</f>
        <v/>
      </c>
      <c r="T396" s="21" t="str">
        <f>IF(FLOTA!F396="","",FLOTA!F396)</f>
        <v/>
      </c>
      <c r="U396" s="21" t="str">
        <f>IF(FLOTA!G396="","",FLOTA!G396)</f>
        <v/>
      </c>
      <c r="V396" s="21" t="str">
        <f>IF(FLOTA!H396="","",FLOTA!H396)</f>
        <v/>
      </c>
      <c r="W396" s="21" t="str">
        <f>IF(FLOTA!L396="","",FLOTA!L396)</f>
        <v/>
      </c>
      <c r="X396" s="25" t="str">
        <f t="shared" si="63"/>
        <v/>
      </c>
      <c r="Y396" s="24" t="str">
        <f t="shared" si="64"/>
        <v/>
      </c>
      <c r="Z396" s="25" t="str">
        <f t="shared" si="65"/>
        <v/>
      </c>
    </row>
    <row r="397" spans="9:26">
      <c r="I397" s="24">
        <f t="shared" si="57"/>
        <v>0</v>
      </c>
      <c r="J397" s="24" t="str">
        <f t="shared" si="58"/>
        <v>NO</v>
      </c>
      <c r="K397" s="24" t="str">
        <f t="shared" si="59"/>
        <v>NO</v>
      </c>
      <c r="L397" s="24" t="str">
        <f t="shared" si="60"/>
        <v>NO</v>
      </c>
      <c r="M397" s="24" t="str">
        <f t="shared" si="61"/>
        <v>NO</v>
      </c>
      <c r="N397" s="18" t="str">
        <f t="shared" si="62"/>
        <v/>
      </c>
      <c r="O397" s="21" t="str">
        <f>IF(FLOTA!A397="","",FLOTA!A397)</f>
        <v/>
      </c>
      <c r="P397" s="21" t="str">
        <f>IF(FLOTA!B397="","",FLOTA!B397)</f>
        <v/>
      </c>
      <c r="Q397" s="21" t="str">
        <f>IF(FLOTA!C397="","",FLOTA!C397)</f>
        <v/>
      </c>
      <c r="R397" s="21" t="str">
        <f>IF(FLOTA!D397="","",FLOTA!D397)</f>
        <v/>
      </c>
      <c r="S397" s="21" t="str">
        <f>IF(FLOTA!E397="","",FLOTA!E397)</f>
        <v/>
      </c>
      <c r="T397" s="21" t="str">
        <f>IF(FLOTA!F397="","",FLOTA!F397)</f>
        <v/>
      </c>
      <c r="U397" s="21" t="str">
        <f>IF(FLOTA!G397="","",FLOTA!G397)</f>
        <v/>
      </c>
      <c r="V397" s="21" t="str">
        <f>IF(FLOTA!H397="","",FLOTA!H397)</f>
        <v/>
      </c>
      <c r="W397" s="21" t="str">
        <f>IF(FLOTA!L397="","",FLOTA!L397)</f>
        <v/>
      </c>
      <c r="X397" s="25" t="str">
        <f t="shared" si="63"/>
        <v/>
      </c>
      <c r="Y397" s="24" t="str">
        <f t="shared" si="64"/>
        <v/>
      </c>
      <c r="Z397" s="25" t="str">
        <f t="shared" si="65"/>
        <v/>
      </c>
    </row>
    <row r="398" spans="9:26">
      <c r="I398" s="24">
        <f t="shared" si="57"/>
        <v>0</v>
      </c>
      <c r="J398" s="24" t="str">
        <f t="shared" si="58"/>
        <v>NO</v>
      </c>
      <c r="K398" s="24" t="str">
        <f t="shared" si="59"/>
        <v>NO</v>
      </c>
      <c r="L398" s="24" t="str">
        <f t="shared" si="60"/>
        <v>NO</v>
      </c>
      <c r="M398" s="24" t="str">
        <f t="shared" si="61"/>
        <v>NO</v>
      </c>
      <c r="N398" s="18" t="str">
        <f t="shared" si="62"/>
        <v/>
      </c>
      <c r="O398" s="21" t="str">
        <f>IF(FLOTA!A398="","",FLOTA!A398)</f>
        <v/>
      </c>
      <c r="P398" s="21" t="str">
        <f>IF(FLOTA!B398="","",FLOTA!B398)</f>
        <v/>
      </c>
      <c r="Q398" s="21" t="str">
        <f>IF(FLOTA!C398="","",FLOTA!C398)</f>
        <v/>
      </c>
      <c r="R398" s="21" t="str">
        <f>IF(FLOTA!D398="","",FLOTA!D398)</f>
        <v/>
      </c>
      <c r="S398" s="21" t="str">
        <f>IF(FLOTA!E398="","",FLOTA!E398)</f>
        <v/>
      </c>
      <c r="T398" s="21" t="str">
        <f>IF(FLOTA!F398="","",FLOTA!F398)</f>
        <v/>
      </c>
      <c r="U398" s="21" t="str">
        <f>IF(FLOTA!G398="","",FLOTA!G398)</f>
        <v/>
      </c>
      <c r="V398" s="21" t="str">
        <f>IF(FLOTA!H398="","",FLOTA!H398)</f>
        <v/>
      </c>
      <c r="W398" s="21" t="str">
        <f>IF(FLOTA!L398="","",FLOTA!L398)</f>
        <v/>
      </c>
      <c r="X398" s="25" t="str">
        <f t="shared" si="63"/>
        <v/>
      </c>
      <c r="Y398" s="24" t="str">
        <f t="shared" si="64"/>
        <v/>
      </c>
      <c r="Z398" s="25" t="str">
        <f t="shared" si="65"/>
        <v/>
      </c>
    </row>
    <row r="399" spans="9:26">
      <c r="I399" s="24">
        <f t="shared" si="57"/>
        <v>0</v>
      </c>
      <c r="J399" s="24" t="str">
        <f t="shared" si="58"/>
        <v>NO</v>
      </c>
      <c r="K399" s="24" t="str">
        <f t="shared" si="59"/>
        <v>NO</v>
      </c>
      <c r="L399" s="24" t="str">
        <f t="shared" si="60"/>
        <v>NO</v>
      </c>
      <c r="M399" s="24" t="str">
        <f t="shared" si="61"/>
        <v>NO</v>
      </c>
      <c r="N399" s="18" t="str">
        <f t="shared" si="62"/>
        <v/>
      </c>
      <c r="O399" s="21" t="str">
        <f>IF(FLOTA!A399="","",FLOTA!A399)</f>
        <v/>
      </c>
      <c r="P399" s="21" t="str">
        <f>IF(FLOTA!B399="","",FLOTA!B399)</f>
        <v/>
      </c>
      <c r="Q399" s="21" t="str">
        <f>IF(FLOTA!C399="","",FLOTA!C399)</f>
        <v/>
      </c>
      <c r="R399" s="21" t="str">
        <f>IF(FLOTA!D399="","",FLOTA!D399)</f>
        <v/>
      </c>
      <c r="S399" s="21" t="str">
        <f>IF(FLOTA!E399="","",FLOTA!E399)</f>
        <v/>
      </c>
      <c r="T399" s="21" t="str">
        <f>IF(FLOTA!F399="","",FLOTA!F399)</f>
        <v/>
      </c>
      <c r="U399" s="21" t="str">
        <f>IF(FLOTA!G399="","",FLOTA!G399)</f>
        <v/>
      </c>
      <c r="V399" s="21" t="str">
        <f>IF(FLOTA!H399="","",FLOTA!H399)</f>
        <v/>
      </c>
      <c r="W399" s="21" t="str">
        <f>IF(FLOTA!L399="","",FLOTA!L399)</f>
        <v/>
      </c>
      <c r="X399" s="25" t="str">
        <f t="shared" si="63"/>
        <v/>
      </c>
      <c r="Y399" s="24" t="str">
        <f t="shared" si="64"/>
        <v/>
      </c>
      <c r="Z399" s="25" t="str">
        <f t="shared" si="65"/>
        <v/>
      </c>
    </row>
    <row r="400" spans="9:26">
      <c r="I400" s="24">
        <f t="shared" si="57"/>
        <v>0</v>
      </c>
      <c r="J400" s="24" t="str">
        <f t="shared" si="58"/>
        <v>NO</v>
      </c>
      <c r="K400" s="24" t="str">
        <f t="shared" si="59"/>
        <v>NO</v>
      </c>
      <c r="L400" s="24" t="str">
        <f t="shared" si="60"/>
        <v>NO</v>
      </c>
      <c r="M400" s="24" t="str">
        <f t="shared" si="61"/>
        <v>NO</v>
      </c>
      <c r="N400" s="18" t="str">
        <f t="shared" si="62"/>
        <v/>
      </c>
      <c r="O400" s="21" t="str">
        <f>IF(FLOTA!A400="","",FLOTA!A400)</f>
        <v/>
      </c>
      <c r="P400" s="21" t="str">
        <f>IF(FLOTA!B400="","",FLOTA!B400)</f>
        <v/>
      </c>
      <c r="Q400" s="21" t="str">
        <f>IF(FLOTA!C400="","",FLOTA!C400)</f>
        <v/>
      </c>
      <c r="R400" s="21" t="str">
        <f>IF(FLOTA!D400="","",FLOTA!D400)</f>
        <v/>
      </c>
      <c r="S400" s="21" t="str">
        <f>IF(FLOTA!E400="","",FLOTA!E400)</f>
        <v/>
      </c>
      <c r="T400" s="21" t="str">
        <f>IF(FLOTA!F400="","",FLOTA!F400)</f>
        <v/>
      </c>
      <c r="U400" s="21" t="str">
        <f>IF(FLOTA!G400="","",FLOTA!G400)</f>
        <v/>
      </c>
      <c r="V400" s="21" t="str">
        <f>IF(FLOTA!H400="","",FLOTA!H400)</f>
        <v/>
      </c>
      <c r="W400" s="21" t="str">
        <f>IF(FLOTA!L400="","",FLOTA!L400)</f>
        <v/>
      </c>
      <c r="X400" s="25" t="str">
        <f t="shared" si="63"/>
        <v/>
      </c>
      <c r="Y400" s="24" t="str">
        <f t="shared" si="64"/>
        <v/>
      </c>
      <c r="Z400" s="25" t="str">
        <f t="shared" si="65"/>
        <v/>
      </c>
    </row>
    <row r="401" spans="9:26">
      <c r="I401" s="24">
        <f t="shared" si="57"/>
        <v>0</v>
      </c>
      <c r="J401" s="24" t="str">
        <f t="shared" si="58"/>
        <v>NO</v>
      </c>
      <c r="K401" s="24" t="str">
        <f t="shared" si="59"/>
        <v>NO</v>
      </c>
      <c r="L401" s="24" t="str">
        <f t="shared" si="60"/>
        <v>NO</v>
      </c>
      <c r="M401" s="24" t="str">
        <f t="shared" si="61"/>
        <v>NO</v>
      </c>
      <c r="N401" s="18" t="str">
        <f t="shared" si="62"/>
        <v/>
      </c>
      <c r="O401" s="21" t="str">
        <f>IF(FLOTA!A401="","",FLOTA!A401)</f>
        <v/>
      </c>
      <c r="P401" s="21" t="str">
        <f>IF(FLOTA!B401="","",FLOTA!B401)</f>
        <v/>
      </c>
      <c r="Q401" s="21" t="str">
        <f>IF(FLOTA!C401="","",FLOTA!C401)</f>
        <v/>
      </c>
      <c r="R401" s="21" t="str">
        <f>IF(FLOTA!D401="","",FLOTA!D401)</f>
        <v/>
      </c>
      <c r="S401" s="21" t="str">
        <f>IF(FLOTA!E401="","",FLOTA!E401)</f>
        <v/>
      </c>
      <c r="T401" s="21" t="str">
        <f>IF(FLOTA!F401="","",FLOTA!F401)</f>
        <v/>
      </c>
      <c r="U401" s="21" t="str">
        <f>IF(FLOTA!G401="","",FLOTA!G401)</f>
        <v/>
      </c>
      <c r="V401" s="21" t="str">
        <f>IF(FLOTA!H401="","",FLOTA!H401)</f>
        <v/>
      </c>
      <c r="W401" s="21" t="str">
        <f>IF(FLOTA!L401="","",FLOTA!L401)</f>
        <v/>
      </c>
      <c r="X401" s="25" t="str">
        <f t="shared" si="63"/>
        <v/>
      </c>
      <c r="Y401" s="24" t="str">
        <f t="shared" si="64"/>
        <v/>
      </c>
      <c r="Z401" s="25" t="str">
        <f t="shared" si="65"/>
        <v/>
      </c>
    </row>
    <row r="402" spans="9:26">
      <c r="I402" s="24">
        <f t="shared" si="57"/>
        <v>0</v>
      </c>
      <c r="J402" s="24" t="str">
        <f t="shared" si="58"/>
        <v>NO</v>
      </c>
      <c r="K402" s="24" t="str">
        <f t="shared" si="59"/>
        <v>NO</v>
      </c>
      <c r="L402" s="24" t="str">
        <f t="shared" si="60"/>
        <v>NO</v>
      </c>
      <c r="M402" s="24" t="str">
        <f t="shared" si="61"/>
        <v>NO</v>
      </c>
      <c r="N402" s="18" t="str">
        <f t="shared" si="62"/>
        <v/>
      </c>
      <c r="O402" s="21" t="str">
        <f>IF(FLOTA!A402="","",FLOTA!A402)</f>
        <v/>
      </c>
      <c r="P402" s="21" t="str">
        <f>IF(FLOTA!B402="","",FLOTA!B402)</f>
        <v/>
      </c>
      <c r="Q402" s="21" t="str">
        <f>IF(FLOTA!C402="","",FLOTA!C402)</f>
        <v/>
      </c>
      <c r="R402" s="21" t="str">
        <f>IF(FLOTA!D402="","",FLOTA!D402)</f>
        <v/>
      </c>
      <c r="S402" s="21" t="str">
        <f>IF(FLOTA!E402="","",FLOTA!E402)</f>
        <v/>
      </c>
      <c r="T402" s="21" t="str">
        <f>IF(FLOTA!F402="","",FLOTA!F402)</f>
        <v/>
      </c>
      <c r="U402" s="21" t="str">
        <f>IF(FLOTA!G402="","",FLOTA!G402)</f>
        <v/>
      </c>
      <c r="V402" s="21" t="str">
        <f>IF(FLOTA!H402="","",FLOTA!H402)</f>
        <v/>
      </c>
      <c r="W402" s="21" t="str">
        <f>IF(FLOTA!L402="","",FLOTA!L402)</f>
        <v/>
      </c>
      <c r="X402" s="25" t="str">
        <f t="shared" si="63"/>
        <v/>
      </c>
      <c r="Y402" s="24" t="str">
        <f t="shared" si="64"/>
        <v/>
      </c>
      <c r="Z402" s="25" t="str">
        <f t="shared" si="65"/>
        <v/>
      </c>
    </row>
    <row r="403" spans="9:26">
      <c r="I403" s="24">
        <f t="shared" si="57"/>
        <v>0</v>
      </c>
      <c r="J403" s="24" t="str">
        <f t="shared" si="58"/>
        <v>NO</v>
      </c>
      <c r="K403" s="24" t="str">
        <f t="shared" si="59"/>
        <v>NO</v>
      </c>
      <c r="L403" s="24" t="str">
        <f t="shared" si="60"/>
        <v>NO</v>
      </c>
      <c r="M403" s="24" t="str">
        <f t="shared" si="61"/>
        <v>NO</v>
      </c>
      <c r="N403" s="18" t="str">
        <f t="shared" si="62"/>
        <v/>
      </c>
      <c r="O403" s="21" t="str">
        <f>IF(FLOTA!A403="","",FLOTA!A403)</f>
        <v/>
      </c>
      <c r="P403" s="21" t="str">
        <f>IF(FLOTA!B403="","",FLOTA!B403)</f>
        <v/>
      </c>
      <c r="Q403" s="21" t="str">
        <f>IF(FLOTA!C403="","",FLOTA!C403)</f>
        <v/>
      </c>
      <c r="R403" s="21" t="str">
        <f>IF(FLOTA!D403="","",FLOTA!D403)</f>
        <v/>
      </c>
      <c r="S403" s="21" t="str">
        <f>IF(FLOTA!E403="","",FLOTA!E403)</f>
        <v/>
      </c>
      <c r="T403" s="21" t="str">
        <f>IF(FLOTA!F403="","",FLOTA!F403)</f>
        <v/>
      </c>
      <c r="U403" s="21" t="str">
        <f>IF(FLOTA!G403="","",FLOTA!G403)</f>
        <v/>
      </c>
      <c r="V403" s="21" t="str">
        <f>IF(FLOTA!H403="","",FLOTA!H403)</f>
        <v/>
      </c>
      <c r="W403" s="21" t="str">
        <f>IF(FLOTA!L403="","",FLOTA!L403)</f>
        <v/>
      </c>
      <c r="X403" s="25" t="str">
        <f t="shared" si="63"/>
        <v/>
      </c>
      <c r="Y403" s="24" t="str">
        <f t="shared" si="64"/>
        <v/>
      </c>
      <c r="Z403" s="25" t="str">
        <f t="shared" si="65"/>
        <v/>
      </c>
    </row>
    <row r="404" spans="9:26">
      <c r="I404" s="24">
        <f t="shared" si="57"/>
        <v>0</v>
      </c>
      <c r="J404" s="24" t="str">
        <f t="shared" si="58"/>
        <v>NO</v>
      </c>
      <c r="K404" s="24" t="str">
        <f t="shared" si="59"/>
        <v>NO</v>
      </c>
      <c r="L404" s="24" t="str">
        <f t="shared" si="60"/>
        <v>NO</v>
      </c>
      <c r="M404" s="24" t="str">
        <f t="shared" si="61"/>
        <v>NO</v>
      </c>
      <c r="N404" s="18" t="str">
        <f t="shared" si="62"/>
        <v/>
      </c>
      <c r="O404" s="21" t="str">
        <f>IF(FLOTA!A404="","",FLOTA!A404)</f>
        <v/>
      </c>
      <c r="P404" s="21" t="str">
        <f>IF(FLOTA!B404="","",FLOTA!B404)</f>
        <v/>
      </c>
      <c r="Q404" s="21" t="str">
        <f>IF(FLOTA!C404="","",FLOTA!C404)</f>
        <v/>
      </c>
      <c r="R404" s="21" t="str">
        <f>IF(FLOTA!D404="","",FLOTA!D404)</f>
        <v/>
      </c>
      <c r="S404" s="21" t="str">
        <f>IF(FLOTA!E404="","",FLOTA!E404)</f>
        <v/>
      </c>
      <c r="T404" s="21" t="str">
        <f>IF(FLOTA!F404="","",FLOTA!F404)</f>
        <v/>
      </c>
      <c r="U404" s="21" t="str">
        <f>IF(FLOTA!G404="","",FLOTA!G404)</f>
        <v/>
      </c>
      <c r="V404" s="21" t="str">
        <f>IF(FLOTA!H404="","",FLOTA!H404)</f>
        <v/>
      </c>
      <c r="W404" s="21" t="str">
        <f>IF(FLOTA!L404="","",FLOTA!L404)</f>
        <v/>
      </c>
      <c r="X404" s="25" t="str">
        <f t="shared" si="63"/>
        <v/>
      </c>
      <c r="Y404" s="24" t="str">
        <f t="shared" si="64"/>
        <v/>
      </c>
      <c r="Z404" s="25" t="str">
        <f t="shared" si="65"/>
        <v/>
      </c>
    </row>
    <row r="405" spans="9:26">
      <c r="I405" s="24">
        <f t="shared" si="57"/>
        <v>0</v>
      </c>
      <c r="J405" s="24" t="str">
        <f t="shared" si="58"/>
        <v>NO</v>
      </c>
      <c r="K405" s="24" t="str">
        <f t="shared" si="59"/>
        <v>NO</v>
      </c>
      <c r="L405" s="24" t="str">
        <f t="shared" si="60"/>
        <v>NO</v>
      </c>
      <c r="M405" s="24" t="str">
        <f t="shared" si="61"/>
        <v>NO</v>
      </c>
      <c r="N405" s="18" t="str">
        <f t="shared" si="62"/>
        <v/>
      </c>
      <c r="O405" s="21" t="str">
        <f>IF(FLOTA!A405="","",FLOTA!A405)</f>
        <v/>
      </c>
      <c r="P405" s="21" t="str">
        <f>IF(FLOTA!B405="","",FLOTA!B405)</f>
        <v/>
      </c>
      <c r="Q405" s="21" t="str">
        <f>IF(FLOTA!C405="","",FLOTA!C405)</f>
        <v/>
      </c>
      <c r="R405" s="21" t="str">
        <f>IF(FLOTA!D405="","",FLOTA!D405)</f>
        <v/>
      </c>
      <c r="S405" s="21" t="str">
        <f>IF(FLOTA!E405="","",FLOTA!E405)</f>
        <v/>
      </c>
      <c r="T405" s="21" t="str">
        <f>IF(FLOTA!F405="","",FLOTA!F405)</f>
        <v/>
      </c>
      <c r="U405" s="21" t="str">
        <f>IF(FLOTA!G405="","",FLOTA!G405)</f>
        <v/>
      </c>
      <c r="V405" s="21" t="str">
        <f>IF(FLOTA!H405="","",FLOTA!H405)</f>
        <v/>
      </c>
      <c r="W405" s="21" t="str">
        <f>IF(FLOTA!L405="","",FLOTA!L405)</f>
        <v/>
      </c>
      <c r="X405" s="25" t="str">
        <f t="shared" si="63"/>
        <v/>
      </c>
      <c r="Y405" s="24" t="str">
        <f t="shared" si="64"/>
        <v/>
      </c>
      <c r="Z405" s="25" t="str">
        <f t="shared" si="65"/>
        <v/>
      </c>
    </row>
    <row r="406" spans="9:26">
      <c r="I406" s="24">
        <f t="shared" si="57"/>
        <v>0</v>
      </c>
      <c r="J406" s="24" t="str">
        <f t="shared" si="58"/>
        <v>NO</v>
      </c>
      <c r="K406" s="24" t="str">
        <f t="shared" si="59"/>
        <v>NO</v>
      </c>
      <c r="L406" s="24" t="str">
        <f t="shared" si="60"/>
        <v>NO</v>
      </c>
      <c r="M406" s="24" t="str">
        <f t="shared" si="61"/>
        <v>NO</v>
      </c>
      <c r="N406" s="18" t="str">
        <f t="shared" si="62"/>
        <v/>
      </c>
      <c r="O406" s="21" t="str">
        <f>IF(FLOTA!A406="","",FLOTA!A406)</f>
        <v/>
      </c>
      <c r="P406" s="21" t="str">
        <f>IF(FLOTA!B406="","",FLOTA!B406)</f>
        <v/>
      </c>
      <c r="Q406" s="21" t="str">
        <f>IF(FLOTA!C406="","",FLOTA!C406)</f>
        <v/>
      </c>
      <c r="R406" s="21" t="str">
        <f>IF(FLOTA!D406="","",FLOTA!D406)</f>
        <v/>
      </c>
      <c r="S406" s="21" t="str">
        <f>IF(FLOTA!E406="","",FLOTA!E406)</f>
        <v/>
      </c>
      <c r="T406" s="21" t="str">
        <f>IF(FLOTA!F406="","",FLOTA!F406)</f>
        <v/>
      </c>
      <c r="U406" s="21" t="str">
        <f>IF(FLOTA!G406="","",FLOTA!G406)</f>
        <v/>
      </c>
      <c r="V406" s="21" t="str">
        <f>IF(FLOTA!H406="","",FLOTA!H406)</f>
        <v/>
      </c>
      <c r="W406" s="21" t="str">
        <f>IF(FLOTA!L406="","",FLOTA!L406)</f>
        <v/>
      </c>
      <c r="X406" s="25" t="str">
        <f t="shared" si="63"/>
        <v/>
      </c>
      <c r="Y406" s="24" t="str">
        <f t="shared" si="64"/>
        <v/>
      </c>
      <c r="Z406" s="25" t="str">
        <f t="shared" si="65"/>
        <v/>
      </c>
    </row>
    <row r="407" spans="9:26">
      <c r="I407" s="24">
        <f t="shared" si="57"/>
        <v>0</v>
      </c>
      <c r="J407" s="24" t="str">
        <f t="shared" si="58"/>
        <v>NO</v>
      </c>
      <c r="K407" s="24" t="str">
        <f t="shared" si="59"/>
        <v>NO</v>
      </c>
      <c r="L407" s="24" t="str">
        <f t="shared" si="60"/>
        <v>NO</v>
      </c>
      <c r="M407" s="24" t="str">
        <f t="shared" si="61"/>
        <v>NO</v>
      </c>
      <c r="N407" s="18" t="str">
        <f t="shared" si="62"/>
        <v/>
      </c>
      <c r="O407" s="21" t="str">
        <f>IF(FLOTA!A407="","",FLOTA!A407)</f>
        <v/>
      </c>
      <c r="P407" s="21" t="str">
        <f>IF(FLOTA!B407="","",FLOTA!B407)</f>
        <v/>
      </c>
      <c r="Q407" s="21" t="str">
        <f>IF(FLOTA!C407="","",FLOTA!C407)</f>
        <v/>
      </c>
      <c r="R407" s="21" t="str">
        <f>IF(FLOTA!D407="","",FLOTA!D407)</f>
        <v/>
      </c>
      <c r="S407" s="21" t="str">
        <f>IF(FLOTA!E407="","",FLOTA!E407)</f>
        <v/>
      </c>
      <c r="T407" s="21" t="str">
        <f>IF(FLOTA!F407="","",FLOTA!F407)</f>
        <v/>
      </c>
      <c r="U407" s="21" t="str">
        <f>IF(FLOTA!G407="","",FLOTA!G407)</f>
        <v/>
      </c>
      <c r="V407" s="21" t="str">
        <f>IF(FLOTA!H407="","",FLOTA!H407)</f>
        <v/>
      </c>
      <c r="W407" s="21" t="str">
        <f>IF(FLOTA!L407="","",FLOTA!L407)</f>
        <v/>
      </c>
      <c r="X407" s="25" t="str">
        <f t="shared" si="63"/>
        <v/>
      </c>
      <c r="Y407" s="24" t="str">
        <f t="shared" si="64"/>
        <v/>
      </c>
      <c r="Z407" s="25" t="str">
        <f t="shared" si="65"/>
        <v/>
      </c>
    </row>
    <row r="408" spans="9:26">
      <c r="I408" s="24">
        <f t="shared" si="57"/>
        <v>0</v>
      </c>
      <c r="J408" s="24" t="str">
        <f t="shared" si="58"/>
        <v>NO</v>
      </c>
      <c r="K408" s="24" t="str">
        <f t="shared" si="59"/>
        <v>NO</v>
      </c>
      <c r="L408" s="24" t="str">
        <f t="shared" si="60"/>
        <v>NO</v>
      </c>
      <c r="M408" s="24" t="str">
        <f t="shared" si="61"/>
        <v>NO</v>
      </c>
      <c r="N408" s="18" t="str">
        <f t="shared" si="62"/>
        <v/>
      </c>
      <c r="O408" s="21" t="str">
        <f>IF(FLOTA!A408="","",FLOTA!A408)</f>
        <v/>
      </c>
      <c r="P408" s="21" t="str">
        <f>IF(FLOTA!B408="","",FLOTA!B408)</f>
        <v/>
      </c>
      <c r="Q408" s="21" t="str">
        <f>IF(FLOTA!C408="","",FLOTA!C408)</f>
        <v/>
      </c>
      <c r="R408" s="21" t="str">
        <f>IF(FLOTA!D408="","",FLOTA!D408)</f>
        <v/>
      </c>
      <c r="S408" s="21" t="str">
        <f>IF(FLOTA!E408="","",FLOTA!E408)</f>
        <v/>
      </c>
      <c r="T408" s="21" t="str">
        <f>IF(FLOTA!F408="","",FLOTA!F408)</f>
        <v/>
      </c>
      <c r="U408" s="21" t="str">
        <f>IF(FLOTA!G408="","",FLOTA!G408)</f>
        <v/>
      </c>
      <c r="V408" s="21" t="str">
        <f>IF(FLOTA!H408="","",FLOTA!H408)</f>
        <v/>
      </c>
      <c r="W408" s="21" t="str">
        <f>IF(FLOTA!L408="","",FLOTA!L408)</f>
        <v/>
      </c>
      <c r="X408" s="25" t="str">
        <f t="shared" si="63"/>
        <v/>
      </c>
      <c r="Y408" s="24" t="str">
        <f t="shared" si="64"/>
        <v/>
      </c>
      <c r="Z408" s="25" t="str">
        <f t="shared" si="65"/>
        <v/>
      </c>
    </row>
    <row r="409" spans="9:26">
      <c r="I409" s="24">
        <f t="shared" si="57"/>
        <v>0</v>
      </c>
      <c r="J409" s="24" t="str">
        <f t="shared" si="58"/>
        <v>NO</v>
      </c>
      <c r="K409" s="24" t="str">
        <f t="shared" si="59"/>
        <v>NO</v>
      </c>
      <c r="L409" s="24" t="str">
        <f t="shared" si="60"/>
        <v>NO</v>
      </c>
      <c r="M409" s="24" t="str">
        <f t="shared" si="61"/>
        <v>NO</v>
      </c>
      <c r="N409" s="18" t="str">
        <f t="shared" si="62"/>
        <v/>
      </c>
      <c r="O409" s="21" t="str">
        <f>IF(FLOTA!A409="","",FLOTA!A409)</f>
        <v/>
      </c>
      <c r="P409" s="21" t="str">
        <f>IF(FLOTA!B409="","",FLOTA!B409)</f>
        <v/>
      </c>
      <c r="Q409" s="21" t="str">
        <f>IF(FLOTA!C409="","",FLOTA!C409)</f>
        <v/>
      </c>
      <c r="R409" s="21" t="str">
        <f>IF(FLOTA!D409="","",FLOTA!D409)</f>
        <v/>
      </c>
      <c r="S409" s="21" t="str">
        <f>IF(FLOTA!E409="","",FLOTA!E409)</f>
        <v/>
      </c>
      <c r="T409" s="21" t="str">
        <f>IF(FLOTA!F409="","",FLOTA!F409)</f>
        <v/>
      </c>
      <c r="U409" s="21" t="str">
        <f>IF(FLOTA!G409="","",FLOTA!G409)</f>
        <v/>
      </c>
      <c r="V409" s="21" t="str">
        <f>IF(FLOTA!H409="","",FLOTA!H409)</f>
        <v/>
      </c>
      <c r="W409" s="21" t="str">
        <f>IF(FLOTA!L409="","",FLOTA!L409)</f>
        <v/>
      </c>
      <c r="X409" s="25" t="str">
        <f t="shared" si="63"/>
        <v/>
      </c>
      <c r="Y409" s="24" t="str">
        <f t="shared" si="64"/>
        <v/>
      </c>
      <c r="Z409" s="25" t="str">
        <f t="shared" si="65"/>
        <v/>
      </c>
    </row>
    <row r="410" spans="9:26">
      <c r="I410" s="24">
        <f t="shared" si="57"/>
        <v>0</v>
      </c>
      <c r="J410" s="24" t="str">
        <f t="shared" si="58"/>
        <v>NO</v>
      </c>
      <c r="K410" s="24" t="str">
        <f t="shared" si="59"/>
        <v>NO</v>
      </c>
      <c r="L410" s="24" t="str">
        <f t="shared" si="60"/>
        <v>NO</v>
      </c>
      <c r="M410" s="24" t="str">
        <f t="shared" si="61"/>
        <v>NO</v>
      </c>
      <c r="N410" s="18" t="str">
        <f t="shared" si="62"/>
        <v/>
      </c>
      <c r="O410" s="21" t="str">
        <f>IF(FLOTA!A410="","",FLOTA!A410)</f>
        <v/>
      </c>
      <c r="P410" s="21" t="str">
        <f>IF(FLOTA!B410="","",FLOTA!B410)</f>
        <v/>
      </c>
      <c r="Q410" s="21" t="str">
        <f>IF(FLOTA!C410="","",FLOTA!C410)</f>
        <v/>
      </c>
      <c r="R410" s="21" t="str">
        <f>IF(FLOTA!D410="","",FLOTA!D410)</f>
        <v/>
      </c>
      <c r="S410" s="21" t="str">
        <f>IF(FLOTA!E410="","",FLOTA!E410)</f>
        <v/>
      </c>
      <c r="T410" s="21" t="str">
        <f>IF(FLOTA!F410="","",FLOTA!F410)</f>
        <v/>
      </c>
      <c r="U410" s="21" t="str">
        <f>IF(FLOTA!G410="","",FLOTA!G410)</f>
        <v/>
      </c>
      <c r="V410" s="21" t="str">
        <f>IF(FLOTA!H410="","",FLOTA!H410)</f>
        <v/>
      </c>
      <c r="W410" s="21" t="str">
        <f>IF(FLOTA!L410="","",FLOTA!L410)</f>
        <v/>
      </c>
      <c r="X410" s="25" t="str">
        <f t="shared" si="63"/>
        <v/>
      </c>
      <c r="Y410" s="24" t="str">
        <f t="shared" si="64"/>
        <v/>
      </c>
      <c r="Z410" s="25" t="str">
        <f t="shared" si="65"/>
        <v/>
      </c>
    </row>
    <row r="411" spans="9:26">
      <c r="I411" s="24">
        <f t="shared" si="57"/>
        <v>0</v>
      </c>
      <c r="J411" s="24" t="str">
        <f t="shared" si="58"/>
        <v>NO</v>
      </c>
      <c r="K411" s="24" t="str">
        <f t="shared" si="59"/>
        <v>NO</v>
      </c>
      <c r="L411" s="24" t="str">
        <f t="shared" si="60"/>
        <v>NO</v>
      </c>
      <c r="M411" s="24" t="str">
        <f t="shared" si="61"/>
        <v>NO</v>
      </c>
      <c r="N411" s="18" t="str">
        <f t="shared" si="62"/>
        <v/>
      </c>
      <c r="O411" s="21" t="str">
        <f>IF(FLOTA!A411="","",FLOTA!A411)</f>
        <v/>
      </c>
      <c r="P411" s="21" t="str">
        <f>IF(FLOTA!B411="","",FLOTA!B411)</f>
        <v/>
      </c>
      <c r="Q411" s="21" t="str">
        <f>IF(FLOTA!C411="","",FLOTA!C411)</f>
        <v/>
      </c>
      <c r="R411" s="21" t="str">
        <f>IF(FLOTA!D411="","",FLOTA!D411)</f>
        <v/>
      </c>
      <c r="S411" s="21" t="str">
        <f>IF(FLOTA!E411="","",FLOTA!E411)</f>
        <v/>
      </c>
      <c r="T411" s="21" t="str">
        <f>IF(FLOTA!F411="","",FLOTA!F411)</f>
        <v/>
      </c>
      <c r="U411" s="21" t="str">
        <f>IF(FLOTA!G411="","",FLOTA!G411)</f>
        <v/>
      </c>
      <c r="V411" s="21" t="str">
        <f>IF(FLOTA!H411="","",FLOTA!H411)</f>
        <v/>
      </c>
      <c r="W411" s="21" t="str">
        <f>IF(FLOTA!L411="","",FLOTA!L411)</f>
        <v/>
      </c>
      <c r="X411" s="25" t="str">
        <f t="shared" si="63"/>
        <v/>
      </c>
      <c r="Y411" s="24" t="str">
        <f t="shared" si="64"/>
        <v/>
      </c>
      <c r="Z411" s="25" t="str">
        <f t="shared" si="65"/>
        <v/>
      </c>
    </row>
    <row r="412" spans="9:26">
      <c r="I412" s="24">
        <f t="shared" si="57"/>
        <v>0</v>
      </c>
      <c r="J412" s="24" t="str">
        <f t="shared" si="58"/>
        <v>NO</v>
      </c>
      <c r="K412" s="24" t="str">
        <f t="shared" si="59"/>
        <v>NO</v>
      </c>
      <c r="L412" s="24" t="str">
        <f t="shared" si="60"/>
        <v>NO</v>
      </c>
      <c r="M412" s="24" t="str">
        <f t="shared" si="61"/>
        <v>NO</v>
      </c>
      <c r="N412" s="18" t="str">
        <f t="shared" si="62"/>
        <v/>
      </c>
      <c r="O412" s="21" t="str">
        <f>IF(FLOTA!A412="","",FLOTA!A412)</f>
        <v/>
      </c>
      <c r="P412" s="21" t="str">
        <f>IF(FLOTA!B412="","",FLOTA!B412)</f>
        <v/>
      </c>
      <c r="Q412" s="21" t="str">
        <f>IF(FLOTA!C412="","",FLOTA!C412)</f>
        <v/>
      </c>
      <c r="R412" s="21" t="str">
        <f>IF(FLOTA!D412="","",FLOTA!D412)</f>
        <v/>
      </c>
      <c r="S412" s="21" t="str">
        <f>IF(FLOTA!E412="","",FLOTA!E412)</f>
        <v/>
      </c>
      <c r="T412" s="21" t="str">
        <f>IF(FLOTA!F412="","",FLOTA!F412)</f>
        <v/>
      </c>
      <c r="U412" s="21" t="str">
        <f>IF(FLOTA!G412="","",FLOTA!G412)</f>
        <v/>
      </c>
      <c r="V412" s="21" t="str">
        <f>IF(FLOTA!H412="","",FLOTA!H412)</f>
        <v/>
      </c>
      <c r="W412" s="21" t="str">
        <f>IF(FLOTA!L412="","",FLOTA!L412)</f>
        <v/>
      </c>
      <c r="X412" s="25" t="str">
        <f t="shared" si="63"/>
        <v/>
      </c>
      <c r="Y412" s="24" t="str">
        <f t="shared" si="64"/>
        <v/>
      </c>
      <c r="Z412" s="25" t="str">
        <f t="shared" si="65"/>
        <v/>
      </c>
    </row>
    <row r="413" spans="9:26">
      <c r="I413" s="24">
        <f t="shared" si="57"/>
        <v>0</v>
      </c>
      <c r="J413" s="24" t="str">
        <f t="shared" si="58"/>
        <v>NO</v>
      </c>
      <c r="K413" s="24" t="str">
        <f t="shared" si="59"/>
        <v>NO</v>
      </c>
      <c r="L413" s="24" t="str">
        <f t="shared" si="60"/>
        <v>NO</v>
      </c>
      <c r="M413" s="24" t="str">
        <f t="shared" si="61"/>
        <v>NO</v>
      </c>
      <c r="N413" s="18" t="str">
        <f t="shared" si="62"/>
        <v/>
      </c>
      <c r="O413" s="21" t="str">
        <f>IF(FLOTA!A413="","",FLOTA!A413)</f>
        <v/>
      </c>
      <c r="P413" s="21" t="str">
        <f>IF(FLOTA!B413="","",FLOTA!B413)</f>
        <v/>
      </c>
      <c r="Q413" s="21" t="str">
        <f>IF(FLOTA!C413="","",FLOTA!C413)</f>
        <v/>
      </c>
      <c r="R413" s="21" t="str">
        <f>IF(FLOTA!D413="","",FLOTA!D413)</f>
        <v/>
      </c>
      <c r="S413" s="21" t="str">
        <f>IF(FLOTA!E413="","",FLOTA!E413)</f>
        <v/>
      </c>
      <c r="T413" s="21" t="str">
        <f>IF(FLOTA!F413="","",FLOTA!F413)</f>
        <v/>
      </c>
      <c r="U413" s="21" t="str">
        <f>IF(FLOTA!G413="","",FLOTA!G413)</f>
        <v/>
      </c>
      <c r="V413" s="21" t="str">
        <f>IF(FLOTA!H413="","",FLOTA!H413)</f>
        <v/>
      </c>
      <c r="W413" s="21" t="str">
        <f>IF(FLOTA!L413="","",FLOTA!L413)</f>
        <v/>
      </c>
      <c r="X413" s="25" t="str">
        <f t="shared" si="63"/>
        <v/>
      </c>
      <c r="Y413" s="24" t="str">
        <f t="shared" si="64"/>
        <v/>
      </c>
      <c r="Z413" s="25" t="str">
        <f t="shared" si="65"/>
        <v/>
      </c>
    </row>
    <row r="414" spans="9:26">
      <c r="I414" s="24">
        <f t="shared" si="57"/>
        <v>0</v>
      </c>
      <c r="J414" s="24" t="str">
        <f t="shared" si="58"/>
        <v>NO</v>
      </c>
      <c r="K414" s="24" t="str">
        <f t="shared" si="59"/>
        <v>NO</v>
      </c>
      <c r="L414" s="24" t="str">
        <f t="shared" si="60"/>
        <v>NO</v>
      </c>
      <c r="M414" s="24" t="str">
        <f t="shared" si="61"/>
        <v>NO</v>
      </c>
      <c r="N414" s="18" t="str">
        <f t="shared" si="62"/>
        <v/>
      </c>
      <c r="O414" s="21" t="str">
        <f>IF(FLOTA!A414="","",FLOTA!A414)</f>
        <v/>
      </c>
      <c r="P414" s="21" t="str">
        <f>IF(FLOTA!B414="","",FLOTA!B414)</f>
        <v/>
      </c>
      <c r="Q414" s="21" t="str">
        <f>IF(FLOTA!C414="","",FLOTA!C414)</f>
        <v/>
      </c>
      <c r="R414" s="21" t="str">
        <f>IF(FLOTA!D414="","",FLOTA!D414)</f>
        <v/>
      </c>
      <c r="S414" s="21" t="str">
        <f>IF(FLOTA!E414="","",FLOTA!E414)</f>
        <v/>
      </c>
      <c r="T414" s="21" t="str">
        <f>IF(FLOTA!F414="","",FLOTA!F414)</f>
        <v/>
      </c>
      <c r="U414" s="21" t="str">
        <f>IF(FLOTA!G414="","",FLOTA!G414)</f>
        <v/>
      </c>
      <c r="V414" s="21" t="str">
        <f>IF(FLOTA!H414="","",FLOTA!H414)</f>
        <v/>
      </c>
      <c r="W414" s="21" t="str">
        <f>IF(FLOTA!L414="","",FLOTA!L414)</f>
        <v/>
      </c>
      <c r="X414" s="25" t="str">
        <f t="shared" si="63"/>
        <v/>
      </c>
      <c r="Y414" s="24" t="str">
        <f t="shared" si="64"/>
        <v/>
      </c>
      <c r="Z414" s="25" t="str">
        <f t="shared" si="65"/>
        <v/>
      </c>
    </row>
    <row r="415" spans="9:26">
      <c r="I415" s="24">
        <f t="shared" si="57"/>
        <v>0</v>
      </c>
      <c r="J415" s="24" t="str">
        <f t="shared" si="58"/>
        <v>NO</v>
      </c>
      <c r="K415" s="24" t="str">
        <f t="shared" si="59"/>
        <v>NO</v>
      </c>
      <c r="L415" s="24" t="str">
        <f t="shared" si="60"/>
        <v>NO</v>
      </c>
      <c r="M415" s="24" t="str">
        <f t="shared" si="61"/>
        <v>NO</v>
      </c>
      <c r="N415" s="18" t="str">
        <f t="shared" si="62"/>
        <v/>
      </c>
      <c r="O415" s="21" t="str">
        <f>IF(FLOTA!A415="","",FLOTA!A415)</f>
        <v/>
      </c>
      <c r="P415" s="21" t="str">
        <f>IF(FLOTA!B415="","",FLOTA!B415)</f>
        <v/>
      </c>
      <c r="Q415" s="21" t="str">
        <f>IF(FLOTA!C415="","",FLOTA!C415)</f>
        <v/>
      </c>
      <c r="R415" s="21" t="str">
        <f>IF(FLOTA!D415="","",FLOTA!D415)</f>
        <v/>
      </c>
      <c r="S415" s="21" t="str">
        <f>IF(FLOTA!E415="","",FLOTA!E415)</f>
        <v/>
      </c>
      <c r="T415" s="21" t="str">
        <f>IF(FLOTA!F415="","",FLOTA!F415)</f>
        <v/>
      </c>
      <c r="U415" s="21" t="str">
        <f>IF(FLOTA!G415="","",FLOTA!G415)</f>
        <v/>
      </c>
      <c r="V415" s="21" t="str">
        <f>IF(FLOTA!H415="","",FLOTA!H415)</f>
        <v/>
      </c>
      <c r="W415" s="21" t="str">
        <f>IF(FLOTA!L415="","",FLOTA!L415)</f>
        <v/>
      </c>
      <c r="X415" s="25" t="str">
        <f t="shared" si="63"/>
        <v/>
      </c>
      <c r="Y415" s="24" t="str">
        <f t="shared" si="64"/>
        <v/>
      </c>
      <c r="Z415" s="25" t="str">
        <f t="shared" si="65"/>
        <v/>
      </c>
    </row>
    <row r="416" spans="9:26">
      <c r="I416" s="24">
        <f t="shared" si="57"/>
        <v>0</v>
      </c>
      <c r="J416" s="24" t="str">
        <f t="shared" si="58"/>
        <v>NO</v>
      </c>
      <c r="K416" s="24" t="str">
        <f t="shared" si="59"/>
        <v>NO</v>
      </c>
      <c r="L416" s="24" t="str">
        <f t="shared" si="60"/>
        <v>NO</v>
      </c>
      <c r="M416" s="24" t="str">
        <f t="shared" si="61"/>
        <v>NO</v>
      </c>
      <c r="N416" s="18" t="str">
        <f t="shared" si="62"/>
        <v/>
      </c>
      <c r="O416" s="21" t="str">
        <f>IF(FLOTA!A416="","",FLOTA!A416)</f>
        <v/>
      </c>
      <c r="P416" s="21" t="str">
        <f>IF(FLOTA!B416="","",FLOTA!B416)</f>
        <v/>
      </c>
      <c r="Q416" s="21" t="str">
        <f>IF(FLOTA!C416="","",FLOTA!C416)</f>
        <v/>
      </c>
      <c r="R416" s="21" t="str">
        <f>IF(FLOTA!D416="","",FLOTA!D416)</f>
        <v/>
      </c>
      <c r="S416" s="21" t="str">
        <f>IF(FLOTA!E416="","",FLOTA!E416)</f>
        <v/>
      </c>
      <c r="T416" s="21" t="str">
        <f>IF(FLOTA!F416="","",FLOTA!F416)</f>
        <v/>
      </c>
      <c r="U416" s="21" t="str">
        <f>IF(FLOTA!G416="","",FLOTA!G416)</f>
        <v/>
      </c>
      <c r="V416" s="21" t="str">
        <f>IF(FLOTA!H416="","",FLOTA!H416)</f>
        <v/>
      </c>
      <c r="W416" s="21" t="str">
        <f>IF(FLOTA!L416="","",FLOTA!L416)</f>
        <v/>
      </c>
      <c r="X416" s="25" t="str">
        <f t="shared" si="63"/>
        <v/>
      </c>
      <c r="Y416" s="24" t="str">
        <f t="shared" si="64"/>
        <v/>
      </c>
      <c r="Z416" s="25" t="str">
        <f t="shared" si="65"/>
        <v/>
      </c>
    </row>
    <row r="417" spans="9:26">
      <c r="I417" s="24">
        <f t="shared" si="57"/>
        <v>0</v>
      </c>
      <c r="J417" s="24" t="str">
        <f t="shared" si="58"/>
        <v>NO</v>
      </c>
      <c r="K417" s="24" t="str">
        <f t="shared" si="59"/>
        <v>NO</v>
      </c>
      <c r="L417" s="24" t="str">
        <f t="shared" si="60"/>
        <v>NO</v>
      </c>
      <c r="M417" s="24" t="str">
        <f t="shared" si="61"/>
        <v>NO</v>
      </c>
      <c r="N417" s="18" t="str">
        <f t="shared" si="62"/>
        <v/>
      </c>
      <c r="O417" s="21" t="str">
        <f>IF(FLOTA!A417="","",FLOTA!A417)</f>
        <v/>
      </c>
      <c r="P417" s="21" t="str">
        <f>IF(FLOTA!B417="","",FLOTA!B417)</f>
        <v/>
      </c>
      <c r="Q417" s="21" t="str">
        <f>IF(FLOTA!C417="","",FLOTA!C417)</f>
        <v/>
      </c>
      <c r="R417" s="21" t="str">
        <f>IF(FLOTA!D417="","",FLOTA!D417)</f>
        <v/>
      </c>
      <c r="S417" s="21" t="str">
        <f>IF(FLOTA!E417="","",FLOTA!E417)</f>
        <v/>
      </c>
      <c r="T417" s="21" t="str">
        <f>IF(FLOTA!F417="","",FLOTA!F417)</f>
        <v/>
      </c>
      <c r="U417" s="21" t="str">
        <f>IF(FLOTA!G417="","",FLOTA!G417)</f>
        <v/>
      </c>
      <c r="V417" s="21" t="str">
        <f>IF(FLOTA!H417="","",FLOTA!H417)</f>
        <v/>
      </c>
      <c r="W417" s="21" t="str">
        <f>IF(FLOTA!L417="","",FLOTA!L417)</f>
        <v/>
      </c>
      <c r="X417" s="25" t="str">
        <f t="shared" si="63"/>
        <v/>
      </c>
      <c r="Y417" s="24" t="str">
        <f t="shared" si="64"/>
        <v/>
      </c>
      <c r="Z417" s="25" t="str">
        <f t="shared" si="65"/>
        <v/>
      </c>
    </row>
    <row r="418" spans="9:26">
      <c r="I418" s="24">
        <f t="shared" si="57"/>
        <v>0</v>
      </c>
      <c r="J418" s="24" t="str">
        <f t="shared" si="58"/>
        <v>NO</v>
      </c>
      <c r="K418" s="24" t="str">
        <f t="shared" si="59"/>
        <v>NO</v>
      </c>
      <c r="L418" s="24" t="str">
        <f t="shared" si="60"/>
        <v>NO</v>
      </c>
      <c r="M418" s="24" t="str">
        <f t="shared" si="61"/>
        <v>NO</v>
      </c>
      <c r="N418" s="18" t="str">
        <f t="shared" si="62"/>
        <v/>
      </c>
      <c r="O418" s="21" t="str">
        <f>IF(FLOTA!A418="","",FLOTA!A418)</f>
        <v/>
      </c>
      <c r="P418" s="21" t="str">
        <f>IF(FLOTA!B418="","",FLOTA!B418)</f>
        <v/>
      </c>
      <c r="Q418" s="21" t="str">
        <f>IF(FLOTA!C418="","",FLOTA!C418)</f>
        <v/>
      </c>
      <c r="R418" s="21" t="str">
        <f>IF(FLOTA!D418="","",FLOTA!D418)</f>
        <v/>
      </c>
      <c r="S418" s="21" t="str">
        <f>IF(FLOTA!E418="","",FLOTA!E418)</f>
        <v/>
      </c>
      <c r="T418" s="21" t="str">
        <f>IF(FLOTA!F418="","",FLOTA!F418)</f>
        <v/>
      </c>
      <c r="U418" s="21" t="str">
        <f>IF(FLOTA!G418="","",FLOTA!G418)</f>
        <v/>
      </c>
      <c r="V418" s="21" t="str">
        <f>IF(FLOTA!H418="","",FLOTA!H418)</f>
        <v/>
      </c>
      <c r="W418" s="21" t="str">
        <f>IF(FLOTA!L418="","",FLOTA!L418)</f>
        <v/>
      </c>
      <c r="X418" s="25" t="str">
        <f t="shared" si="63"/>
        <v/>
      </c>
      <c r="Y418" s="24" t="str">
        <f t="shared" si="64"/>
        <v/>
      </c>
      <c r="Z418" s="25" t="str">
        <f t="shared" si="65"/>
        <v/>
      </c>
    </row>
    <row r="419" spans="9:26">
      <c r="I419" s="24">
        <f t="shared" si="57"/>
        <v>0</v>
      </c>
      <c r="J419" s="24" t="str">
        <f t="shared" si="58"/>
        <v>NO</v>
      </c>
      <c r="K419" s="24" t="str">
        <f t="shared" si="59"/>
        <v>NO</v>
      </c>
      <c r="L419" s="24" t="str">
        <f t="shared" si="60"/>
        <v>NO</v>
      </c>
      <c r="M419" s="24" t="str">
        <f t="shared" si="61"/>
        <v>NO</v>
      </c>
      <c r="N419" s="18" t="str">
        <f t="shared" si="62"/>
        <v/>
      </c>
      <c r="O419" s="21" t="str">
        <f>IF(FLOTA!A419="","",FLOTA!A419)</f>
        <v/>
      </c>
      <c r="P419" s="21" t="str">
        <f>IF(FLOTA!B419="","",FLOTA!B419)</f>
        <v/>
      </c>
      <c r="Q419" s="21" t="str">
        <f>IF(FLOTA!C419="","",FLOTA!C419)</f>
        <v/>
      </c>
      <c r="R419" s="21" t="str">
        <f>IF(FLOTA!D419="","",FLOTA!D419)</f>
        <v/>
      </c>
      <c r="S419" s="21" t="str">
        <f>IF(FLOTA!E419="","",FLOTA!E419)</f>
        <v/>
      </c>
      <c r="T419" s="21" t="str">
        <f>IF(FLOTA!F419="","",FLOTA!F419)</f>
        <v/>
      </c>
      <c r="U419" s="21" t="str">
        <f>IF(FLOTA!G419="","",FLOTA!G419)</f>
        <v/>
      </c>
      <c r="V419" s="21" t="str">
        <f>IF(FLOTA!H419="","",FLOTA!H419)</f>
        <v/>
      </c>
      <c r="W419" s="21" t="str">
        <f>IF(FLOTA!L419="","",FLOTA!L419)</f>
        <v/>
      </c>
      <c r="X419" s="25" t="str">
        <f t="shared" si="63"/>
        <v/>
      </c>
      <c r="Y419" s="24" t="str">
        <f t="shared" si="64"/>
        <v/>
      </c>
      <c r="Z419" s="25" t="str">
        <f t="shared" si="65"/>
        <v/>
      </c>
    </row>
    <row r="420" spans="9:26">
      <c r="I420" s="24">
        <f t="shared" si="57"/>
        <v>0</v>
      </c>
      <c r="J420" s="24" t="str">
        <f t="shared" si="58"/>
        <v>NO</v>
      </c>
      <c r="K420" s="24" t="str">
        <f t="shared" si="59"/>
        <v>NO</v>
      </c>
      <c r="L420" s="24" t="str">
        <f t="shared" si="60"/>
        <v>NO</v>
      </c>
      <c r="M420" s="24" t="str">
        <f t="shared" si="61"/>
        <v>NO</v>
      </c>
      <c r="N420" s="18" t="str">
        <f t="shared" si="62"/>
        <v/>
      </c>
      <c r="O420" s="21" t="str">
        <f>IF(FLOTA!A420="","",FLOTA!A420)</f>
        <v/>
      </c>
      <c r="P420" s="21" t="str">
        <f>IF(FLOTA!B420="","",FLOTA!B420)</f>
        <v/>
      </c>
      <c r="Q420" s="21" t="str">
        <f>IF(FLOTA!C420="","",FLOTA!C420)</f>
        <v/>
      </c>
      <c r="R420" s="21" t="str">
        <f>IF(FLOTA!D420="","",FLOTA!D420)</f>
        <v/>
      </c>
      <c r="S420" s="21" t="str">
        <f>IF(FLOTA!E420="","",FLOTA!E420)</f>
        <v/>
      </c>
      <c r="T420" s="21" t="str">
        <f>IF(FLOTA!F420="","",FLOTA!F420)</f>
        <v/>
      </c>
      <c r="U420" s="21" t="str">
        <f>IF(FLOTA!G420="","",FLOTA!G420)</f>
        <v/>
      </c>
      <c r="V420" s="21" t="str">
        <f>IF(FLOTA!H420="","",FLOTA!H420)</f>
        <v/>
      </c>
      <c r="W420" s="21" t="str">
        <f>IF(FLOTA!L420="","",FLOTA!L420)</f>
        <v/>
      </c>
      <c r="X420" s="25" t="str">
        <f t="shared" si="63"/>
        <v/>
      </c>
      <c r="Y420" s="24" t="str">
        <f t="shared" si="64"/>
        <v/>
      </c>
      <c r="Z420" s="25" t="str">
        <f t="shared" si="65"/>
        <v/>
      </c>
    </row>
    <row r="421" spans="9:26">
      <c r="I421" s="24">
        <f t="shared" si="57"/>
        <v>0</v>
      </c>
      <c r="J421" s="24" t="str">
        <f t="shared" si="58"/>
        <v>NO</v>
      </c>
      <c r="K421" s="24" t="str">
        <f t="shared" si="59"/>
        <v>NO</v>
      </c>
      <c r="L421" s="24" t="str">
        <f t="shared" si="60"/>
        <v>NO</v>
      </c>
      <c r="M421" s="24" t="str">
        <f t="shared" si="61"/>
        <v>NO</v>
      </c>
      <c r="N421" s="18" t="str">
        <f t="shared" si="62"/>
        <v/>
      </c>
      <c r="O421" s="21" t="str">
        <f>IF(FLOTA!A421="","",FLOTA!A421)</f>
        <v/>
      </c>
      <c r="P421" s="21" t="str">
        <f>IF(FLOTA!B421="","",FLOTA!B421)</f>
        <v/>
      </c>
      <c r="Q421" s="21" t="str">
        <f>IF(FLOTA!C421="","",FLOTA!C421)</f>
        <v/>
      </c>
      <c r="R421" s="21" t="str">
        <f>IF(FLOTA!D421="","",FLOTA!D421)</f>
        <v/>
      </c>
      <c r="S421" s="21" t="str">
        <f>IF(FLOTA!E421="","",FLOTA!E421)</f>
        <v/>
      </c>
      <c r="T421" s="21" t="str">
        <f>IF(FLOTA!F421="","",FLOTA!F421)</f>
        <v/>
      </c>
      <c r="U421" s="21" t="str">
        <f>IF(FLOTA!G421="","",FLOTA!G421)</f>
        <v/>
      </c>
      <c r="V421" s="21" t="str">
        <f>IF(FLOTA!H421="","",FLOTA!H421)</f>
        <v/>
      </c>
      <c r="W421" s="21" t="str">
        <f>IF(FLOTA!L421="","",FLOTA!L421)</f>
        <v/>
      </c>
      <c r="X421" s="25" t="str">
        <f t="shared" si="63"/>
        <v/>
      </c>
      <c r="Y421" s="24" t="str">
        <f t="shared" si="64"/>
        <v/>
      </c>
      <c r="Z421" s="25" t="str">
        <f t="shared" si="65"/>
        <v/>
      </c>
    </row>
    <row r="422" spans="9:26">
      <c r="I422" s="24">
        <f t="shared" si="57"/>
        <v>0</v>
      </c>
      <c r="J422" s="24" t="str">
        <f t="shared" si="58"/>
        <v>NO</v>
      </c>
      <c r="K422" s="24" t="str">
        <f t="shared" si="59"/>
        <v>NO</v>
      </c>
      <c r="L422" s="24" t="str">
        <f t="shared" si="60"/>
        <v>NO</v>
      </c>
      <c r="M422" s="24" t="str">
        <f t="shared" si="61"/>
        <v>NO</v>
      </c>
      <c r="N422" s="18" t="str">
        <f t="shared" si="62"/>
        <v/>
      </c>
      <c r="O422" s="21" t="str">
        <f>IF(FLOTA!A422="","",FLOTA!A422)</f>
        <v/>
      </c>
      <c r="P422" s="21" t="str">
        <f>IF(FLOTA!B422="","",FLOTA!B422)</f>
        <v/>
      </c>
      <c r="Q422" s="21" t="str">
        <f>IF(FLOTA!C422="","",FLOTA!C422)</f>
        <v/>
      </c>
      <c r="R422" s="21" t="str">
        <f>IF(FLOTA!D422="","",FLOTA!D422)</f>
        <v/>
      </c>
      <c r="S422" s="21" t="str">
        <f>IF(FLOTA!E422="","",FLOTA!E422)</f>
        <v/>
      </c>
      <c r="T422" s="21" t="str">
        <f>IF(FLOTA!F422="","",FLOTA!F422)</f>
        <v/>
      </c>
      <c r="U422" s="21" t="str">
        <f>IF(FLOTA!G422="","",FLOTA!G422)</f>
        <v/>
      </c>
      <c r="V422" s="21" t="str">
        <f>IF(FLOTA!H422="","",FLOTA!H422)</f>
        <v/>
      </c>
      <c r="W422" s="21" t="str">
        <f>IF(FLOTA!L422="","",FLOTA!L422)</f>
        <v/>
      </c>
      <c r="X422" s="25" t="str">
        <f t="shared" si="63"/>
        <v/>
      </c>
      <c r="Y422" s="24" t="str">
        <f t="shared" si="64"/>
        <v/>
      </c>
      <c r="Z422" s="25" t="str">
        <f t="shared" si="65"/>
        <v/>
      </c>
    </row>
    <row r="423" spans="9:26">
      <c r="I423" s="24">
        <f t="shared" si="57"/>
        <v>0</v>
      </c>
      <c r="J423" s="24" t="str">
        <f t="shared" si="58"/>
        <v>NO</v>
      </c>
      <c r="K423" s="24" t="str">
        <f t="shared" si="59"/>
        <v>NO</v>
      </c>
      <c r="L423" s="24" t="str">
        <f t="shared" si="60"/>
        <v>NO</v>
      </c>
      <c r="M423" s="24" t="str">
        <f t="shared" si="61"/>
        <v>NO</v>
      </c>
      <c r="N423" s="18" t="str">
        <f t="shared" si="62"/>
        <v/>
      </c>
      <c r="O423" s="21" t="str">
        <f>IF(FLOTA!A423="","",FLOTA!A423)</f>
        <v/>
      </c>
      <c r="P423" s="21" t="str">
        <f>IF(FLOTA!B423="","",FLOTA!B423)</f>
        <v/>
      </c>
      <c r="Q423" s="21" t="str">
        <f>IF(FLOTA!C423="","",FLOTA!C423)</f>
        <v/>
      </c>
      <c r="R423" s="21" t="str">
        <f>IF(FLOTA!D423="","",FLOTA!D423)</f>
        <v/>
      </c>
      <c r="S423" s="21" t="str">
        <f>IF(FLOTA!E423="","",FLOTA!E423)</f>
        <v/>
      </c>
      <c r="T423" s="21" t="str">
        <f>IF(FLOTA!F423="","",FLOTA!F423)</f>
        <v/>
      </c>
      <c r="U423" s="21" t="str">
        <f>IF(FLOTA!G423="","",FLOTA!G423)</f>
        <v/>
      </c>
      <c r="V423" s="21" t="str">
        <f>IF(FLOTA!H423="","",FLOTA!H423)</f>
        <v/>
      </c>
      <c r="W423" s="21" t="str">
        <f>IF(FLOTA!L423="","",FLOTA!L423)</f>
        <v/>
      </c>
      <c r="X423" s="25" t="str">
        <f t="shared" si="63"/>
        <v/>
      </c>
      <c r="Y423" s="24" t="str">
        <f t="shared" si="64"/>
        <v/>
      </c>
      <c r="Z423" s="25" t="str">
        <f t="shared" si="65"/>
        <v/>
      </c>
    </row>
    <row r="424" spans="9:26">
      <c r="I424" s="24">
        <f t="shared" si="57"/>
        <v>0</v>
      </c>
      <c r="J424" s="24" t="str">
        <f t="shared" si="58"/>
        <v>NO</v>
      </c>
      <c r="K424" s="24" t="str">
        <f t="shared" si="59"/>
        <v>NO</v>
      </c>
      <c r="L424" s="24" t="str">
        <f t="shared" si="60"/>
        <v>NO</v>
      </c>
      <c r="M424" s="24" t="str">
        <f t="shared" si="61"/>
        <v>NO</v>
      </c>
      <c r="N424" s="18" t="str">
        <f t="shared" si="62"/>
        <v/>
      </c>
      <c r="O424" s="21" t="str">
        <f>IF(FLOTA!A424="","",FLOTA!A424)</f>
        <v/>
      </c>
      <c r="P424" s="21" t="str">
        <f>IF(FLOTA!B424="","",FLOTA!B424)</f>
        <v/>
      </c>
      <c r="Q424" s="21" t="str">
        <f>IF(FLOTA!C424="","",FLOTA!C424)</f>
        <v/>
      </c>
      <c r="R424" s="21" t="str">
        <f>IF(FLOTA!D424="","",FLOTA!D424)</f>
        <v/>
      </c>
      <c r="S424" s="21" t="str">
        <f>IF(FLOTA!E424="","",FLOTA!E424)</f>
        <v/>
      </c>
      <c r="T424" s="21" t="str">
        <f>IF(FLOTA!F424="","",FLOTA!F424)</f>
        <v/>
      </c>
      <c r="U424" s="21" t="str">
        <f>IF(FLOTA!G424="","",FLOTA!G424)</f>
        <v/>
      </c>
      <c r="V424" s="21" t="str">
        <f>IF(FLOTA!H424="","",FLOTA!H424)</f>
        <v/>
      </c>
      <c r="W424" s="21" t="str">
        <f>IF(FLOTA!L424="","",FLOTA!L424)</f>
        <v/>
      </c>
      <c r="X424" s="25" t="str">
        <f t="shared" si="63"/>
        <v/>
      </c>
      <c r="Y424" s="24" t="str">
        <f t="shared" si="64"/>
        <v/>
      </c>
      <c r="Z424" s="25" t="str">
        <f t="shared" si="65"/>
        <v/>
      </c>
    </row>
    <row r="425" spans="9:26">
      <c r="I425" s="24">
        <f t="shared" si="57"/>
        <v>0</v>
      </c>
      <c r="J425" s="24" t="str">
        <f t="shared" si="58"/>
        <v>NO</v>
      </c>
      <c r="K425" s="24" t="str">
        <f t="shared" si="59"/>
        <v>NO</v>
      </c>
      <c r="L425" s="24" t="str">
        <f t="shared" si="60"/>
        <v>NO</v>
      </c>
      <c r="M425" s="24" t="str">
        <f t="shared" si="61"/>
        <v>NO</v>
      </c>
      <c r="N425" s="18" t="str">
        <f t="shared" si="62"/>
        <v/>
      </c>
      <c r="O425" s="21" t="str">
        <f>IF(FLOTA!A425="","",FLOTA!A425)</f>
        <v/>
      </c>
      <c r="P425" s="21" t="str">
        <f>IF(FLOTA!B425="","",FLOTA!B425)</f>
        <v/>
      </c>
      <c r="Q425" s="21" t="str">
        <f>IF(FLOTA!C425="","",FLOTA!C425)</f>
        <v/>
      </c>
      <c r="R425" s="21" t="str">
        <f>IF(FLOTA!D425="","",FLOTA!D425)</f>
        <v/>
      </c>
      <c r="S425" s="21" t="str">
        <f>IF(FLOTA!E425="","",FLOTA!E425)</f>
        <v/>
      </c>
      <c r="T425" s="21" t="str">
        <f>IF(FLOTA!F425="","",FLOTA!F425)</f>
        <v/>
      </c>
      <c r="U425" s="21" t="str">
        <f>IF(FLOTA!G425="","",FLOTA!G425)</f>
        <v/>
      </c>
      <c r="V425" s="21" t="str">
        <f>IF(FLOTA!H425="","",FLOTA!H425)</f>
        <v/>
      </c>
      <c r="W425" s="21" t="str">
        <f>IF(FLOTA!L425="","",FLOTA!L425)</f>
        <v/>
      </c>
      <c r="X425" s="25" t="str">
        <f t="shared" si="63"/>
        <v/>
      </c>
      <c r="Y425" s="24" t="str">
        <f t="shared" si="64"/>
        <v/>
      </c>
      <c r="Z425" s="25" t="str">
        <f t="shared" si="65"/>
        <v/>
      </c>
    </row>
    <row r="426" spans="9:26">
      <c r="I426" s="24">
        <f t="shared" si="57"/>
        <v>0</v>
      </c>
      <c r="J426" s="24" t="str">
        <f t="shared" si="58"/>
        <v>NO</v>
      </c>
      <c r="K426" s="24" t="str">
        <f t="shared" si="59"/>
        <v>NO</v>
      </c>
      <c r="L426" s="24" t="str">
        <f t="shared" si="60"/>
        <v>NO</v>
      </c>
      <c r="M426" s="24" t="str">
        <f t="shared" si="61"/>
        <v>NO</v>
      </c>
      <c r="N426" s="18" t="str">
        <f t="shared" si="62"/>
        <v/>
      </c>
      <c r="O426" s="21" t="str">
        <f>IF(FLOTA!A426="","",FLOTA!A426)</f>
        <v/>
      </c>
      <c r="P426" s="21" t="str">
        <f>IF(FLOTA!B426="","",FLOTA!B426)</f>
        <v/>
      </c>
      <c r="Q426" s="21" t="str">
        <f>IF(FLOTA!C426="","",FLOTA!C426)</f>
        <v/>
      </c>
      <c r="R426" s="21" t="str">
        <f>IF(FLOTA!D426="","",FLOTA!D426)</f>
        <v/>
      </c>
      <c r="S426" s="21" t="str">
        <f>IF(FLOTA!E426="","",FLOTA!E426)</f>
        <v/>
      </c>
      <c r="T426" s="21" t="str">
        <f>IF(FLOTA!F426="","",FLOTA!F426)</f>
        <v/>
      </c>
      <c r="U426" s="21" t="str">
        <f>IF(FLOTA!G426="","",FLOTA!G426)</f>
        <v/>
      </c>
      <c r="V426" s="21" t="str">
        <f>IF(FLOTA!H426="","",FLOTA!H426)</f>
        <v/>
      </c>
      <c r="W426" s="21" t="str">
        <f>IF(FLOTA!L426="","",FLOTA!L426)</f>
        <v/>
      </c>
      <c r="X426" s="25" t="str">
        <f t="shared" si="63"/>
        <v/>
      </c>
      <c r="Y426" s="24" t="str">
        <f t="shared" si="64"/>
        <v/>
      </c>
      <c r="Z426" s="25" t="str">
        <f t="shared" si="65"/>
        <v/>
      </c>
    </row>
    <row r="427" spans="9:26">
      <c r="I427" s="24">
        <f t="shared" si="57"/>
        <v>0</v>
      </c>
      <c r="J427" s="24" t="str">
        <f t="shared" si="58"/>
        <v>NO</v>
      </c>
      <c r="K427" s="24" t="str">
        <f t="shared" si="59"/>
        <v>NO</v>
      </c>
      <c r="L427" s="24" t="str">
        <f t="shared" si="60"/>
        <v>NO</v>
      </c>
      <c r="M427" s="24" t="str">
        <f t="shared" si="61"/>
        <v>NO</v>
      </c>
      <c r="N427" s="18" t="str">
        <f t="shared" si="62"/>
        <v/>
      </c>
      <c r="O427" s="21" t="str">
        <f>IF(FLOTA!A427="","",FLOTA!A427)</f>
        <v/>
      </c>
      <c r="P427" s="21" t="str">
        <f>IF(FLOTA!B427="","",FLOTA!B427)</f>
        <v/>
      </c>
      <c r="Q427" s="21" t="str">
        <f>IF(FLOTA!C427="","",FLOTA!C427)</f>
        <v/>
      </c>
      <c r="R427" s="21" t="str">
        <f>IF(FLOTA!D427="","",FLOTA!D427)</f>
        <v/>
      </c>
      <c r="S427" s="21" t="str">
        <f>IF(FLOTA!E427="","",FLOTA!E427)</f>
        <v/>
      </c>
      <c r="T427" s="21" t="str">
        <f>IF(FLOTA!F427="","",FLOTA!F427)</f>
        <v/>
      </c>
      <c r="U427" s="21" t="str">
        <f>IF(FLOTA!G427="","",FLOTA!G427)</f>
        <v/>
      </c>
      <c r="V427" s="21" t="str">
        <f>IF(FLOTA!H427="","",FLOTA!H427)</f>
        <v/>
      </c>
      <c r="W427" s="21" t="str">
        <f>IF(FLOTA!L427="","",FLOTA!L427)</f>
        <v/>
      </c>
      <c r="X427" s="25" t="str">
        <f t="shared" si="63"/>
        <v/>
      </c>
      <c r="Y427" s="24" t="str">
        <f t="shared" si="64"/>
        <v/>
      </c>
      <c r="Z427" s="25" t="str">
        <f t="shared" si="65"/>
        <v/>
      </c>
    </row>
    <row r="428" spans="9:26">
      <c r="I428" s="24">
        <f t="shared" si="57"/>
        <v>0</v>
      </c>
      <c r="J428" s="24" t="str">
        <f t="shared" si="58"/>
        <v>NO</v>
      </c>
      <c r="K428" s="24" t="str">
        <f t="shared" si="59"/>
        <v>NO</v>
      </c>
      <c r="L428" s="24" t="str">
        <f t="shared" si="60"/>
        <v>NO</v>
      </c>
      <c r="M428" s="24" t="str">
        <f t="shared" si="61"/>
        <v>NO</v>
      </c>
      <c r="N428" s="18" t="str">
        <f t="shared" si="62"/>
        <v/>
      </c>
      <c r="O428" s="21" t="str">
        <f>IF(FLOTA!A428="","",FLOTA!A428)</f>
        <v/>
      </c>
      <c r="P428" s="21" t="str">
        <f>IF(FLOTA!B428="","",FLOTA!B428)</f>
        <v/>
      </c>
      <c r="Q428" s="21" t="str">
        <f>IF(FLOTA!C428="","",FLOTA!C428)</f>
        <v/>
      </c>
      <c r="R428" s="21" t="str">
        <f>IF(FLOTA!D428="","",FLOTA!D428)</f>
        <v/>
      </c>
      <c r="S428" s="21" t="str">
        <f>IF(FLOTA!E428="","",FLOTA!E428)</f>
        <v/>
      </c>
      <c r="T428" s="21" t="str">
        <f>IF(FLOTA!F428="","",FLOTA!F428)</f>
        <v/>
      </c>
      <c r="U428" s="21" t="str">
        <f>IF(FLOTA!G428="","",FLOTA!G428)</f>
        <v/>
      </c>
      <c r="V428" s="21" t="str">
        <f>IF(FLOTA!H428="","",FLOTA!H428)</f>
        <v/>
      </c>
      <c r="W428" s="21" t="str">
        <f>IF(FLOTA!L428="","",FLOTA!L428)</f>
        <v/>
      </c>
      <c r="X428" s="25" t="str">
        <f t="shared" si="63"/>
        <v/>
      </c>
      <c r="Y428" s="24" t="str">
        <f t="shared" si="64"/>
        <v/>
      </c>
      <c r="Z428" s="25" t="str">
        <f t="shared" si="65"/>
        <v/>
      </c>
    </row>
    <row r="429" spans="9:26">
      <c r="I429" s="24">
        <f t="shared" si="57"/>
        <v>0</v>
      </c>
      <c r="J429" s="24" t="str">
        <f t="shared" si="58"/>
        <v>NO</v>
      </c>
      <c r="K429" s="24" t="str">
        <f t="shared" si="59"/>
        <v>NO</v>
      </c>
      <c r="L429" s="24" t="str">
        <f t="shared" si="60"/>
        <v>NO</v>
      </c>
      <c r="M429" s="24" t="str">
        <f t="shared" si="61"/>
        <v>NO</v>
      </c>
      <c r="N429" s="18" t="str">
        <f t="shared" si="62"/>
        <v/>
      </c>
      <c r="O429" s="21" t="str">
        <f>IF(FLOTA!A429="","",FLOTA!A429)</f>
        <v/>
      </c>
      <c r="P429" s="21" t="str">
        <f>IF(FLOTA!B429="","",FLOTA!B429)</f>
        <v/>
      </c>
      <c r="Q429" s="21" t="str">
        <f>IF(FLOTA!C429="","",FLOTA!C429)</f>
        <v/>
      </c>
      <c r="R429" s="21" t="str">
        <f>IF(FLOTA!D429="","",FLOTA!D429)</f>
        <v/>
      </c>
      <c r="S429" s="21" t="str">
        <f>IF(FLOTA!E429="","",FLOTA!E429)</f>
        <v/>
      </c>
      <c r="T429" s="21" t="str">
        <f>IF(FLOTA!F429="","",FLOTA!F429)</f>
        <v/>
      </c>
      <c r="U429" s="21" t="str">
        <f>IF(FLOTA!G429="","",FLOTA!G429)</f>
        <v/>
      </c>
      <c r="V429" s="21" t="str">
        <f>IF(FLOTA!H429="","",FLOTA!H429)</f>
        <v/>
      </c>
      <c r="W429" s="21" t="str">
        <f>IF(FLOTA!L429="","",FLOTA!L429)</f>
        <v/>
      </c>
      <c r="X429" s="25" t="str">
        <f t="shared" si="63"/>
        <v/>
      </c>
      <c r="Y429" s="24" t="str">
        <f t="shared" si="64"/>
        <v/>
      </c>
      <c r="Z429" s="25" t="str">
        <f t="shared" si="65"/>
        <v/>
      </c>
    </row>
    <row r="430" spans="9:26">
      <c r="I430" s="24">
        <f t="shared" si="57"/>
        <v>0</v>
      </c>
      <c r="J430" s="24" t="str">
        <f t="shared" si="58"/>
        <v>NO</v>
      </c>
      <c r="K430" s="24" t="str">
        <f t="shared" si="59"/>
        <v>NO</v>
      </c>
      <c r="L430" s="24" t="str">
        <f t="shared" si="60"/>
        <v>NO</v>
      </c>
      <c r="M430" s="24" t="str">
        <f t="shared" si="61"/>
        <v>NO</v>
      </c>
      <c r="N430" s="18" t="str">
        <f t="shared" si="62"/>
        <v/>
      </c>
      <c r="O430" s="21" t="str">
        <f>IF(FLOTA!A430="","",FLOTA!A430)</f>
        <v/>
      </c>
      <c r="P430" s="21" t="str">
        <f>IF(FLOTA!B430="","",FLOTA!B430)</f>
        <v/>
      </c>
      <c r="Q430" s="21" t="str">
        <f>IF(FLOTA!C430="","",FLOTA!C430)</f>
        <v/>
      </c>
      <c r="R430" s="21" t="str">
        <f>IF(FLOTA!D430="","",FLOTA!D430)</f>
        <v/>
      </c>
      <c r="S430" s="21" t="str">
        <f>IF(FLOTA!E430="","",FLOTA!E430)</f>
        <v/>
      </c>
      <c r="T430" s="21" t="str">
        <f>IF(FLOTA!F430="","",FLOTA!F430)</f>
        <v/>
      </c>
      <c r="U430" s="21" t="str">
        <f>IF(FLOTA!G430="","",FLOTA!G430)</f>
        <v/>
      </c>
      <c r="V430" s="21" t="str">
        <f>IF(FLOTA!H430="","",FLOTA!H430)</f>
        <v/>
      </c>
      <c r="W430" s="21" t="str">
        <f>IF(FLOTA!L430="","",FLOTA!L430)</f>
        <v/>
      </c>
      <c r="X430" s="25" t="str">
        <f t="shared" si="63"/>
        <v/>
      </c>
      <c r="Y430" s="24" t="str">
        <f t="shared" si="64"/>
        <v/>
      </c>
      <c r="Z430" s="25" t="str">
        <f t="shared" si="65"/>
        <v/>
      </c>
    </row>
    <row r="431" spans="9:26">
      <c r="I431" s="24">
        <f t="shared" si="57"/>
        <v>0</v>
      </c>
      <c r="J431" s="24" t="str">
        <f t="shared" si="58"/>
        <v>NO</v>
      </c>
      <c r="K431" s="24" t="str">
        <f t="shared" si="59"/>
        <v>NO</v>
      </c>
      <c r="L431" s="24" t="str">
        <f t="shared" si="60"/>
        <v>NO</v>
      </c>
      <c r="M431" s="24" t="str">
        <f t="shared" si="61"/>
        <v>NO</v>
      </c>
      <c r="N431" s="18" t="str">
        <f t="shared" si="62"/>
        <v/>
      </c>
      <c r="O431" s="21" t="str">
        <f>IF(FLOTA!A431="","",FLOTA!A431)</f>
        <v/>
      </c>
      <c r="P431" s="21" t="str">
        <f>IF(FLOTA!B431="","",FLOTA!B431)</f>
        <v/>
      </c>
      <c r="Q431" s="21" t="str">
        <f>IF(FLOTA!C431="","",FLOTA!C431)</f>
        <v/>
      </c>
      <c r="R431" s="21" t="str">
        <f>IF(FLOTA!D431="","",FLOTA!D431)</f>
        <v/>
      </c>
      <c r="S431" s="21" t="str">
        <f>IF(FLOTA!E431="","",FLOTA!E431)</f>
        <v/>
      </c>
      <c r="T431" s="21" t="str">
        <f>IF(FLOTA!F431="","",FLOTA!F431)</f>
        <v/>
      </c>
      <c r="U431" s="21" t="str">
        <f>IF(FLOTA!G431="","",FLOTA!G431)</f>
        <v/>
      </c>
      <c r="V431" s="21" t="str">
        <f>IF(FLOTA!H431="","",FLOTA!H431)</f>
        <v/>
      </c>
      <c r="W431" s="21" t="str">
        <f>IF(FLOTA!L431="","",FLOTA!L431)</f>
        <v/>
      </c>
      <c r="X431" s="25" t="str">
        <f t="shared" si="63"/>
        <v/>
      </c>
      <c r="Y431" s="24" t="str">
        <f t="shared" si="64"/>
        <v/>
      </c>
      <c r="Z431" s="25" t="str">
        <f t="shared" si="65"/>
        <v/>
      </c>
    </row>
    <row r="432" spans="9:26">
      <c r="I432" s="24">
        <f t="shared" si="57"/>
        <v>0</v>
      </c>
      <c r="J432" s="24" t="str">
        <f t="shared" si="58"/>
        <v>NO</v>
      </c>
      <c r="K432" s="24" t="str">
        <f t="shared" si="59"/>
        <v>NO</v>
      </c>
      <c r="L432" s="24" t="str">
        <f t="shared" si="60"/>
        <v>NO</v>
      </c>
      <c r="M432" s="24" t="str">
        <f t="shared" si="61"/>
        <v>NO</v>
      </c>
      <c r="N432" s="18" t="str">
        <f t="shared" si="62"/>
        <v/>
      </c>
      <c r="O432" s="21" t="str">
        <f>IF(FLOTA!A432="","",FLOTA!A432)</f>
        <v/>
      </c>
      <c r="P432" s="21" t="str">
        <f>IF(FLOTA!B432="","",FLOTA!B432)</f>
        <v/>
      </c>
      <c r="Q432" s="21" t="str">
        <f>IF(FLOTA!C432="","",FLOTA!C432)</f>
        <v/>
      </c>
      <c r="R432" s="21" t="str">
        <f>IF(FLOTA!D432="","",FLOTA!D432)</f>
        <v/>
      </c>
      <c r="S432" s="21" t="str">
        <f>IF(FLOTA!E432="","",FLOTA!E432)</f>
        <v/>
      </c>
      <c r="T432" s="21" t="str">
        <f>IF(FLOTA!F432="","",FLOTA!F432)</f>
        <v/>
      </c>
      <c r="U432" s="21" t="str">
        <f>IF(FLOTA!G432="","",FLOTA!G432)</f>
        <v/>
      </c>
      <c r="V432" s="21" t="str">
        <f>IF(FLOTA!H432="","",FLOTA!H432)</f>
        <v/>
      </c>
      <c r="W432" s="21" t="str">
        <f>IF(FLOTA!L432="","",FLOTA!L432)</f>
        <v/>
      </c>
      <c r="X432" s="25" t="str">
        <f t="shared" si="63"/>
        <v/>
      </c>
      <c r="Y432" s="24" t="str">
        <f t="shared" si="64"/>
        <v/>
      </c>
      <c r="Z432" s="25" t="str">
        <f t="shared" si="65"/>
        <v/>
      </c>
    </row>
    <row r="433" spans="9:26">
      <c r="I433" s="24">
        <f t="shared" si="57"/>
        <v>0</v>
      </c>
      <c r="J433" s="24" t="str">
        <f t="shared" si="58"/>
        <v>NO</v>
      </c>
      <c r="K433" s="24" t="str">
        <f t="shared" si="59"/>
        <v>NO</v>
      </c>
      <c r="L433" s="24" t="str">
        <f t="shared" si="60"/>
        <v>NO</v>
      </c>
      <c r="M433" s="24" t="str">
        <f t="shared" si="61"/>
        <v>NO</v>
      </c>
      <c r="N433" s="18" t="str">
        <f t="shared" si="62"/>
        <v/>
      </c>
      <c r="O433" s="21" t="str">
        <f>IF(FLOTA!A433="","",FLOTA!A433)</f>
        <v/>
      </c>
      <c r="P433" s="21" t="str">
        <f>IF(FLOTA!B433="","",FLOTA!B433)</f>
        <v/>
      </c>
      <c r="Q433" s="21" t="str">
        <f>IF(FLOTA!C433="","",FLOTA!C433)</f>
        <v/>
      </c>
      <c r="R433" s="21" t="str">
        <f>IF(FLOTA!D433="","",FLOTA!D433)</f>
        <v/>
      </c>
      <c r="S433" s="21" t="str">
        <f>IF(FLOTA!E433="","",FLOTA!E433)</f>
        <v/>
      </c>
      <c r="T433" s="21" t="str">
        <f>IF(FLOTA!F433="","",FLOTA!F433)</f>
        <v/>
      </c>
      <c r="U433" s="21" t="str">
        <f>IF(FLOTA!G433="","",FLOTA!G433)</f>
        <v/>
      </c>
      <c r="V433" s="21" t="str">
        <f>IF(FLOTA!H433="","",FLOTA!H433)</f>
        <v/>
      </c>
      <c r="W433" s="21" t="str">
        <f>IF(FLOTA!L433="","",FLOTA!L433)</f>
        <v/>
      </c>
      <c r="X433" s="25" t="str">
        <f t="shared" si="63"/>
        <v/>
      </c>
      <c r="Y433" s="24" t="str">
        <f t="shared" si="64"/>
        <v/>
      </c>
      <c r="Z433" s="25" t="str">
        <f t="shared" si="65"/>
        <v/>
      </c>
    </row>
    <row r="434" spans="9:26">
      <c r="I434" s="24">
        <f t="shared" si="57"/>
        <v>0</v>
      </c>
      <c r="J434" s="24" t="str">
        <f t="shared" si="58"/>
        <v>NO</v>
      </c>
      <c r="K434" s="24" t="str">
        <f t="shared" si="59"/>
        <v>NO</v>
      </c>
      <c r="L434" s="24" t="str">
        <f t="shared" si="60"/>
        <v>NO</v>
      </c>
      <c r="M434" s="24" t="str">
        <f t="shared" si="61"/>
        <v>NO</v>
      </c>
      <c r="N434" s="18" t="str">
        <f t="shared" si="62"/>
        <v/>
      </c>
      <c r="O434" s="21" t="str">
        <f>IF(FLOTA!A434="","",FLOTA!A434)</f>
        <v/>
      </c>
      <c r="P434" s="21" t="str">
        <f>IF(FLOTA!B434="","",FLOTA!B434)</f>
        <v/>
      </c>
      <c r="Q434" s="21" t="str">
        <f>IF(FLOTA!C434="","",FLOTA!C434)</f>
        <v/>
      </c>
      <c r="R434" s="21" t="str">
        <f>IF(FLOTA!D434="","",FLOTA!D434)</f>
        <v/>
      </c>
      <c r="S434" s="21" t="str">
        <f>IF(FLOTA!E434="","",FLOTA!E434)</f>
        <v/>
      </c>
      <c r="T434" s="21" t="str">
        <f>IF(FLOTA!F434="","",FLOTA!F434)</f>
        <v/>
      </c>
      <c r="U434" s="21" t="str">
        <f>IF(FLOTA!G434="","",FLOTA!G434)</f>
        <v/>
      </c>
      <c r="V434" s="21" t="str">
        <f>IF(FLOTA!H434="","",FLOTA!H434)</f>
        <v/>
      </c>
      <c r="W434" s="21" t="str">
        <f>IF(FLOTA!L434="","",FLOTA!L434)</f>
        <v/>
      </c>
      <c r="X434" s="25" t="str">
        <f t="shared" si="63"/>
        <v/>
      </c>
      <c r="Y434" s="24" t="str">
        <f t="shared" si="64"/>
        <v/>
      </c>
      <c r="Z434" s="25" t="str">
        <f t="shared" si="65"/>
        <v/>
      </c>
    </row>
    <row r="435" spans="9:26">
      <c r="I435" s="24">
        <f t="shared" si="57"/>
        <v>0</v>
      </c>
      <c r="J435" s="24" t="str">
        <f t="shared" si="58"/>
        <v>NO</v>
      </c>
      <c r="K435" s="24" t="str">
        <f t="shared" si="59"/>
        <v>NO</v>
      </c>
      <c r="L435" s="24" t="str">
        <f t="shared" si="60"/>
        <v>NO</v>
      </c>
      <c r="M435" s="24" t="str">
        <f t="shared" si="61"/>
        <v>NO</v>
      </c>
      <c r="N435" s="18" t="str">
        <f t="shared" si="62"/>
        <v/>
      </c>
      <c r="O435" s="21" t="str">
        <f>IF(FLOTA!A435="","",FLOTA!A435)</f>
        <v/>
      </c>
      <c r="P435" s="21" t="str">
        <f>IF(FLOTA!B435="","",FLOTA!B435)</f>
        <v/>
      </c>
      <c r="Q435" s="21" t="str">
        <f>IF(FLOTA!C435="","",FLOTA!C435)</f>
        <v/>
      </c>
      <c r="R435" s="21" t="str">
        <f>IF(FLOTA!D435="","",FLOTA!D435)</f>
        <v/>
      </c>
      <c r="S435" s="21" t="str">
        <f>IF(FLOTA!E435="","",FLOTA!E435)</f>
        <v/>
      </c>
      <c r="T435" s="21" t="str">
        <f>IF(FLOTA!F435="","",FLOTA!F435)</f>
        <v/>
      </c>
      <c r="U435" s="21" t="str">
        <f>IF(FLOTA!G435="","",FLOTA!G435)</f>
        <v/>
      </c>
      <c r="V435" s="21" t="str">
        <f>IF(FLOTA!H435="","",FLOTA!H435)</f>
        <v/>
      </c>
      <c r="W435" s="21" t="str">
        <f>IF(FLOTA!L435="","",FLOTA!L435)</f>
        <v/>
      </c>
      <c r="X435" s="25" t="str">
        <f t="shared" si="63"/>
        <v/>
      </c>
      <c r="Y435" s="24" t="str">
        <f t="shared" si="64"/>
        <v/>
      </c>
      <c r="Z435" s="25" t="str">
        <f t="shared" si="65"/>
        <v/>
      </c>
    </row>
    <row r="436" spans="9:26">
      <c r="I436" s="24">
        <f t="shared" si="57"/>
        <v>0</v>
      </c>
      <c r="J436" s="24" t="str">
        <f t="shared" si="58"/>
        <v>NO</v>
      </c>
      <c r="K436" s="24" t="str">
        <f t="shared" si="59"/>
        <v>NO</v>
      </c>
      <c r="L436" s="24" t="str">
        <f t="shared" si="60"/>
        <v>NO</v>
      </c>
      <c r="M436" s="24" t="str">
        <f t="shared" si="61"/>
        <v>NO</v>
      </c>
      <c r="N436" s="18" t="str">
        <f t="shared" si="62"/>
        <v/>
      </c>
      <c r="O436" s="21" t="str">
        <f>IF(FLOTA!A436="","",FLOTA!A436)</f>
        <v/>
      </c>
      <c r="P436" s="21" t="str">
        <f>IF(FLOTA!B436="","",FLOTA!B436)</f>
        <v/>
      </c>
      <c r="Q436" s="21" t="str">
        <f>IF(FLOTA!C436="","",FLOTA!C436)</f>
        <v/>
      </c>
      <c r="R436" s="21" t="str">
        <f>IF(FLOTA!D436="","",FLOTA!D436)</f>
        <v/>
      </c>
      <c r="S436" s="21" t="str">
        <f>IF(FLOTA!E436="","",FLOTA!E436)</f>
        <v/>
      </c>
      <c r="T436" s="21" t="str">
        <f>IF(FLOTA!F436="","",FLOTA!F436)</f>
        <v/>
      </c>
      <c r="U436" s="21" t="str">
        <f>IF(FLOTA!G436="","",FLOTA!G436)</f>
        <v/>
      </c>
      <c r="V436" s="21" t="str">
        <f>IF(FLOTA!H436="","",FLOTA!H436)</f>
        <v/>
      </c>
      <c r="W436" s="21" t="str">
        <f>IF(FLOTA!L436="","",FLOTA!L436)</f>
        <v/>
      </c>
      <c r="X436" s="25" t="str">
        <f t="shared" si="63"/>
        <v/>
      </c>
      <c r="Y436" s="24" t="str">
        <f t="shared" si="64"/>
        <v/>
      </c>
      <c r="Z436" s="25" t="str">
        <f t="shared" si="65"/>
        <v/>
      </c>
    </row>
    <row r="437" spans="9:26">
      <c r="I437" s="24">
        <f t="shared" si="57"/>
        <v>0</v>
      </c>
      <c r="J437" s="24" t="str">
        <f t="shared" si="58"/>
        <v>NO</v>
      </c>
      <c r="K437" s="24" t="str">
        <f t="shared" si="59"/>
        <v>NO</v>
      </c>
      <c r="L437" s="24" t="str">
        <f t="shared" si="60"/>
        <v>NO</v>
      </c>
      <c r="M437" s="24" t="str">
        <f t="shared" si="61"/>
        <v>NO</v>
      </c>
      <c r="N437" s="18" t="str">
        <f t="shared" si="62"/>
        <v/>
      </c>
      <c r="O437" s="21" t="str">
        <f>IF(FLOTA!A437="","",FLOTA!A437)</f>
        <v/>
      </c>
      <c r="P437" s="21" t="str">
        <f>IF(FLOTA!B437="","",FLOTA!B437)</f>
        <v/>
      </c>
      <c r="Q437" s="21" t="str">
        <f>IF(FLOTA!C437="","",FLOTA!C437)</f>
        <v/>
      </c>
      <c r="R437" s="21" t="str">
        <f>IF(FLOTA!D437="","",FLOTA!D437)</f>
        <v/>
      </c>
      <c r="S437" s="21" t="str">
        <f>IF(FLOTA!E437="","",FLOTA!E437)</f>
        <v/>
      </c>
      <c r="T437" s="21" t="str">
        <f>IF(FLOTA!F437="","",FLOTA!F437)</f>
        <v/>
      </c>
      <c r="U437" s="21" t="str">
        <f>IF(FLOTA!G437="","",FLOTA!G437)</f>
        <v/>
      </c>
      <c r="V437" s="21" t="str">
        <f>IF(FLOTA!H437="","",FLOTA!H437)</f>
        <v/>
      </c>
      <c r="W437" s="21" t="str">
        <f>IF(FLOTA!L437="","",FLOTA!L437)</f>
        <v/>
      </c>
      <c r="X437" s="25" t="str">
        <f t="shared" si="63"/>
        <v/>
      </c>
      <c r="Y437" s="24" t="str">
        <f t="shared" si="64"/>
        <v/>
      </c>
      <c r="Z437" s="25" t="str">
        <f t="shared" si="65"/>
        <v/>
      </c>
    </row>
    <row r="438" spans="9:26">
      <c r="I438" s="24">
        <f t="shared" si="57"/>
        <v>0</v>
      </c>
      <c r="J438" s="24" t="str">
        <f t="shared" si="58"/>
        <v>NO</v>
      </c>
      <c r="K438" s="24" t="str">
        <f t="shared" si="59"/>
        <v>NO</v>
      </c>
      <c r="L438" s="24" t="str">
        <f t="shared" si="60"/>
        <v>NO</v>
      </c>
      <c r="M438" s="24" t="str">
        <f t="shared" si="61"/>
        <v>NO</v>
      </c>
      <c r="N438" s="18" t="str">
        <f t="shared" si="62"/>
        <v/>
      </c>
      <c r="O438" s="21" t="str">
        <f>IF(FLOTA!A438="","",FLOTA!A438)</f>
        <v/>
      </c>
      <c r="P438" s="21" t="str">
        <f>IF(FLOTA!B438="","",FLOTA!B438)</f>
        <v/>
      </c>
      <c r="Q438" s="21" t="str">
        <f>IF(FLOTA!C438="","",FLOTA!C438)</f>
        <v/>
      </c>
      <c r="R438" s="21" t="str">
        <f>IF(FLOTA!D438="","",FLOTA!D438)</f>
        <v/>
      </c>
      <c r="S438" s="21" t="str">
        <f>IF(FLOTA!E438="","",FLOTA!E438)</f>
        <v/>
      </c>
      <c r="T438" s="21" t="str">
        <f>IF(FLOTA!F438="","",FLOTA!F438)</f>
        <v/>
      </c>
      <c r="U438" s="21" t="str">
        <f>IF(FLOTA!G438="","",FLOTA!G438)</f>
        <v/>
      </c>
      <c r="V438" s="21" t="str">
        <f>IF(FLOTA!H438="","",FLOTA!H438)</f>
        <v/>
      </c>
      <c r="W438" s="21" t="str">
        <f>IF(FLOTA!L438="","",FLOTA!L438)</f>
        <v/>
      </c>
      <c r="X438" s="25" t="str">
        <f t="shared" si="63"/>
        <v/>
      </c>
      <c r="Y438" s="24" t="str">
        <f t="shared" si="64"/>
        <v/>
      </c>
      <c r="Z438" s="25" t="str">
        <f t="shared" si="65"/>
        <v/>
      </c>
    </row>
    <row r="439" spans="9:26">
      <c r="I439" s="24">
        <f t="shared" si="57"/>
        <v>0</v>
      </c>
      <c r="J439" s="24" t="str">
        <f t="shared" si="58"/>
        <v>NO</v>
      </c>
      <c r="K439" s="24" t="str">
        <f t="shared" si="59"/>
        <v>NO</v>
      </c>
      <c r="L439" s="24" t="str">
        <f t="shared" si="60"/>
        <v>NO</v>
      </c>
      <c r="M439" s="24" t="str">
        <f t="shared" si="61"/>
        <v>NO</v>
      </c>
      <c r="N439" s="18" t="str">
        <f t="shared" si="62"/>
        <v/>
      </c>
      <c r="O439" s="21" t="str">
        <f>IF(FLOTA!A439="","",FLOTA!A439)</f>
        <v/>
      </c>
      <c r="P439" s="21" t="str">
        <f>IF(FLOTA!B439="","",FLOTA!B439)</f>
        <v/>
      </c>
      <c r="Q439" s="21" t="str">
        <f>IF(FLOTA!C439="","",FLOTA!C439)</f>
        <v/>
      </c>
      <c r="R439" s="21" t="str">
        <f>IF(FLOTA!D439="","",FLOTA!D439)</f>
        <v/>
      </c>
      <c r="S439" s="21" t="str">
        <f>IF(FLOTA!E439="","",FLOTA!E439)</f>
        <v/>
      </c>
      <c r="T439" s="21" t="str">
        <f>IF(FLOTA!F439="","",FLOTA!F439)</f>
        <v/>
      </c>
      <c r="U439" s="21" t="str">
        <f>IF(FLOTA!G439="","",FLOTA!G439)</f>
        <v/>
      </c>
      <c r="V439" s="21" t="str">
        <f>IF(FLOTA!H439="","",FLOTA!H439)</f>
        <v/>
      </c>
      <c r="W439" s="21" t="str">
        <f>IF(FLOTA!L439="","",FLOTA!L439)</f>
        <v/>
      </c>
      <c r="X439" s="25" t="str">
        <f t="shared" si="63"/>
        <v/>
      </c>
      <c r="Y439" s="24" t="str">
        <f t="shared" si="64"/>
        <v/>
      </c>
      <c r="Z439" s="25" t="str">
        <f t="shared" si="65"/>
        <v/>
      </c>
    </row>
    <row r="440" spans="9:26">
      <c r="I440" s="24">
        <f t="shared" si="57"/>
        <v>0</v>
      </c>
      <c r="J440" s="24" t="str">
        <f t="shared" si="58"/>
        <v>NO</v>
      </c>
      <c r="K440" s="24" t="str">
        <f t="shared" si="59"/>
        <v>NO</v>
      </c>
      <c r="L440" s="24" t="str">
        <f t="shared" si="60"/>
        <v>NO</v>
      </c>
      <c r="M440" s="24" t="str">
        <f t="shared" si="61"/>
        <v>NO</v>
      </c>
      <c r="N440" s="18" t="str">
        <f t="shared" si="62"/>
        <v/>
      </c>
      <c r="O440" s="21" t="str">
        <f>IF(FLOTA!A440="","",FLOTA!A440)</f>
        <v/>
      </c>
      <c r="P440" s="21" t="str">
        <f>IF(FLOTA!B440="","",FLOTA!B440)</f>
        <v/>
      </c>
      <c r="Q440" s="21" t="str">
        <f>IF(FLOTA!C440="","",FLOTA!C440)</f>
        <v/>
      </c>
      <c r="R440" s="21" t="str">
        <f>IF(FLOTA!D440="","",FLOTA!D440)</f>
        <v/>
      </c>
      <c r="S440" s="21" t="str">
        <f>IF(FLOTA!E440="","",FLOTA!E440)</f>
        <v/>
      </c>
      <c r="T440" s="21" t="str">
        <f>IF(FLOTA!F440="","",FLOTA!F440)</f>
        <v/>
      </c>
      <c r="U440" s="21" t="str">
        <f>IF(FLOTA!G440="","",FLOTA!G440)</f>
        <v/>
      </c>
      <c r="V440" s="21" t="str">
        <f>IF(FLOTA!H440="","",FLOTA!H440)</f>
        <v/>
      </c>
      <c r="W440" s="21" t="str">
        <f>IF(FLOTA!L440="","",FLOTA!L440)</f>
        <v/>
      </c>
      <c r="X440" s="25" t="str">
        <f t="shared" si="63"/>
        <v/>
      </c>
      <c r="Y440" s="24" t="str">
        <f t="shared" si="64"/>
        <v/>
      </c>
      <c r="Z440" s="25" t="str">
        <f t="shared" si="65"/>
        <v/>
      </c>
    </row>
    <row r="441" spans="9:26">
      <c r="I441" s="24">
        <f t="shared" si="57"/>
        <v>0</v>
      </c>
      <c r="J441" s="24" t="str">
        <f t="shared" si="58"/>
        <v>NO</v>
      </c>
      <c r="K441" s="24" t="str">
        <f t="shared" si="59"/>
        <v>NO</v>
      </c>
      <c r="L441" s="24" t="str">
        <f t="shared" si="60"/>
        <v>NO</v>
      </c>
      <c r="M441" s="24" t="str">
        <f t="shared" si="61"/>
        <v>NO</v>
      </c>
      <c r="N441" s="18" t="str">
        <f t="shared" si="62"/>
        <v/>
      </c>
      <c r="O441" s="21" t="str">
        <f>IF(FLOTA!A441="","",FLOTA!A441)</f>
        <v/>
      </c>
      <c r="P441" s="21" t="str">
        <f>IF(FLOTA!B441="","",FLOTA!B441)</f>
        <v/>
      </c>
      <c r="Q441" s="21" t="str">
        <f>IF(FLOTA!C441="","",FLOTA!C441)</f>
        <v/>
      </c>
      <c r="R441" s="21" t="str">
        <f>IF(FLOTA!D441="","",FLOTA!D441)</f>
        <v/>
      </c>
      <c r="S441" s="21" t="str">
        <f>IF(FLOTA!E441="","",FLOTA!E441)</f>
        <v/>
      </c>
      <c r="T441" s="21" t="str">
        <f>IF(FLOTA!F441="","",FLOTA!F441)</f>
        <v/>
      </c>
      <c r="U441" s="21" t="str">
        <f>IF(FLOTA!G441="","",FLOTA!G441)</f>
        <v/>
      </c>
      <c r="V441" s="21" t="str">
        <f>IF(FLOTA!H441="","",FLOTA!H441)</f>
        <v/>
      </c>
      <c r="W441" s="21" t="str">
        <f>IF(FLOTA!L441="","",FLOTA!L441)</f>
        <v/>
      </c>
      <c r="X441" s="25" t="str">
        <f t="shared" si="63"/>
        <v/>
      </c>
      <c r="Y441" s="24" t="str">
        <f t="shared" si="64"/>
        <v/>
      </c>
      <c r="Z441" s="25" t="str">
        <f t="shared" si="65"/>
        <v/>
      </c>
    </row>
    <row r="442" spans="9:26">
      <c r="I442" s="24">
        <f t="shared" si="57"/>
        <v>0</v>
      </c>
      <c r="J442" s="24" t="str">
        <f t="shared" si="58"/>
        <v>NO</v>
      </c>
      <c r="K442" s="24" t="str">
        <f t="shared" si="59"/>
        <v>NO</v>
      </c>
      <c r="L442" s="24" t="str">
        <f t="shared" si="60"/>
        <v>NO</v>
      </c>
      <c r="M442" s="24" t="str">
        <f t="shared" si="61"/>
        <v>NO</v>
      </c>
      <c r="N442" s="18" t="str">
        <f t="shared" si="62"/>
        <v/>
      </c>
      <c r="O442" s="21" t="str">
        <f>IF(FLOTA!A442="","",FLOTA!A442)</f>
        <v/>
      </c>
      <c r="P442" s="21" t="str">
        <f>IF(FLOTA!B442="","",FLOTA!B442)</f>
        <v/>
      </c>
      <c r="Q442" s="21" t="str">
        <f>IF(FLOTA!C442="","",FLOTA!C442)</f>
        <v/>
      </c>
      <c r="R442" s="21" t="str">
        <f>IF(FLOTA!D442="","",FLOTA!D442)</f>
        <v/>
      </c>
      <c r="S442" s="21" t="str">
        <f>IF(FLOTA!E442="","",FLOTA!E442)</f>
        <v/>
      </c>
      <c r="T442" s="21" t="str">
        <f>IF(FLOTA!F442="","",FLOTA!F442)</f>
        <v/>
      </c>
      <c r="U442" s="21" t="str">
        <f>IF(FLOTA!G442="","",FLOTA!G442)</f>
        <v/>
      </c>
      <c r="V442" s="21" t="str">
        <f>IF(FLOTA!H442="","",FLOTA!H442)</f>
        <v/>
      </c>
      <c r="W442" s="21" t="str">
        <f>IF(FLOTA!L442="","",FLOTA!L442)</f>
        <v/>
      </c>
      <c r="X442" s="25" t="str">
        <f t="shared" si="63"/>
        <v/>
      </c>
      <c r="Y442" s="24" t="str">
        <f t="shared" si="64"/>
        <v/>
      </c>
      <c r="Z442" s="25" t="str">
        <f t="shared" si="65"/>
        <v/>
      </c>
    </row>
    <row r="443" spans="9:26">
      <c r="I443" s="24">
        <f t="shared" si="57"/>
        <v>0</v>
      </c>
      <c r="J443" s="24" t="str">
        <f t="shared" si="58"/>
        <v>NO</v>
      </c>
      <c r="K443" s="24" t="str">
        <f t="shared" si="59"/>
        <v>NO</v>
      </c>
      <c r="L443" s="24" t="str">
        <f t="shared" si="60"/>
        <v>NO</v>
      </c>
      <c r="M443" s="24" t="str">
        <f t="shared" si="61"/>
        <v>NO</v>
      </c>
      <c r="N443" s="18" t="str">
        <f t="shared" si="62"/>
        <v/>
      </c>
      <c r="O443" s="21" t="str">
        <f>IF(FLOTA!A443="","",FLOTA!A443)</f>
        <v/>
      </c>
      <c r="P443" s="21" t="str">
        <f>IF(FLOTA!B443="","",FLOTA!B443)</f>
        <v/>
      </c>
      <c r="Q443" s="21" t="str">
        <f>IF(FLOTA!C443="","",FLOTA!C443)</f>
        <v/>
      </c>
      <c r="R443" s="21" t="str">
        <f>IF(FLOTA!D443="","",FLOTA!D443)</f>
        <v/>
      </c>
      <c r="S443" s="21" t="str">
        <f>IF(FLOTA!E443="","",FLOTA!E443)</f>
        <v/>
      </c>
      <c r="T443" s="21" t="str">
        <f>IF(FLOTA!F443="","",FLOTA!F443)</f>
        <v/>
      </c>
      <c r="U443" s="21" t="str">
        <f>IF(FLOTA!G443="","",FLOTA!G443)</f>
        <v/>
      </c>
      <c r="V443" s="21" t="str">
        <f>IF(FLOTA!H443="","",FLOTA!H443)</f>
        <v/>
      </c>
      <c r="W443" s="21" t="str">
        <f>IF(FLOTA!L443="","",FLOTA!L443)</f>
        <v/>
      </c>
      <c r="X443" s="25" t="str">
        <f t="shared" si="63"/>
        <v/>
      </c>
      <c r="Y443" s="24" t="str">
        <f t="shared" si="64"/>
        <v/>
      </c>
      <c r="Z443" s="25" t="str">
        <f t="shared" si="65"/>
        <v/>
      </c>
    </row>
    <row r="444" spans="9:26">
      <c r="I444" s="24">
        <f t="shared" si="57"/>
        <v>0</v>
      </c>
      <c r="J444" s="24" t="str">
        <f t="shared" si="58"/>
        <v>NO</v>
      </c>
      <c r="K444" s="24" t="str">
        <f t="shared" si="59"/>
        <v>NO</v>
      </c>
      <c r="L444" s="24" t="str">
        <f t="shared" si="60"/>
        <v>NO</v>
      </c>
      <c r="M444" s="24" t="str">
        <f t="shared" si="61"/>
        <v>NO</v>
      </c>
      <c r="N444" s="18" t="str">
        <f t="shared" si="62"/>
        <v/>
      </c>
      <c r="O444" s="21" t="str">
        <f>IF(FLOTA!A444="","",FLOTA!A444)</f>
        <v/>
      </c>
      <c r="P444" s="21" t="str">
        <f>IF(FLOTA!B444="","",FLOTA!B444)</f>
        <v/>
      </c>
      <c r="Q444" s="21" t="str">
        <f>IF(FLOTA!C444="","",FLOTA!C444)</f>
        <v/>
      </c>
      <c r="R444" s="21" t="str">
        <f>IF(FLOTA!D444="","",FLOTA!D444)</f>
        <v/>
      </c>
      <c r="S444" s="21" t="str">
        <f>IF(FLOTA!E444="","",FLOTA!E444)</f>
        <v/>
      </c>
      <c r="T444" s="21" t="str">
        <f>IF(FLOTA!F444="","",FLOTA!F444)</f>
        <v/>
      </c>
      <c r="U444" s="21" t="str">
        <f>IF(FLOTA!G444="","",FLOTA!G444)</f>
        <v/>
      </c>
      <c r="V444" s="21" t="str">
        <f>IF(FLOTA!H444="","",FLOTA!H444)</f>
        <v/>
      </c>
      <c r="W444" s="21" t="str">
        <f>IF(FLOTA!L444="","",FLOTA!L444)</f>
        <v/>
      </c>
      <c r="X444" s="25" t="str">
        <f t="shared" si="63"/>
        <v/>
      </c>
      <c r="Y444" s="24" t="str">
        <f t="shared" si="64"/>
        <v/>
      </c>
      <c r="Z444" s="25" t="str">
        <f t="shared" si="65"/>
        <v/>
      </c>
    </row>
    <row r="445" spans="9:26">
      <c r="I445" s="24">
        <f t="shared" si="57"/>
        <v>0</v>
      </c>
      <c r="J445" s="24" t="str">
        <f t="shared" si="58"/>
        <v>NO</v>
      </c>
      <c r="K445" s="24" t="str">
        <f t="shared" si="59"/>
        <v>NO</v>
      </c>
      <c r="L445" s="24" t="str">
        <f t="shared" si="60"/>
        <v>NO</v>
      </c>
      <c r="M445" s="24" t="str">
        <f t="shared" si="61"/>
        <v>NO</v>
      </c>
      <c r="N445" s="18" t="str">
        <f t="shared" si="62"/>
        <v/>
      </c>
      <c r="O445" s="21" t="str">
        <f>IF(FLOTA!A445="","",FLOTA!A445)</f>
        <v/>
      </c>
      <c r="P445" s="21" t="str">
        <f>IF(FLOTA!B445="","",FLOTA!B445)</f>
        <v/>
      </c>
      <c r="Q445" s="21" t="str">
        <f>IF(FLOTA!C445="","",FLOTA!C445)</f>
        <v/>
      </c>
      <c r="R445" s="21" t="str">
        <f>IF(FLOTA!D445="","",FLOTA!D445)</f>
        <v/>
      </c>
      <c r="S445" s="21" t="str">
        <f>IF(FLOTA!E445="","",FLOTA!E445)</f>
        <v/>
      </c>
      <c r="T445" s="21" t="str">
        <f>IF(FLOTA!F445="","",FLOTA!F445)</f>
        <v/>
      </c>
      <c r="U445" s="21" t="str">
        <f>IF(FLOTA!G445="","",FLOTA!G445)</f>
        <v/>
      </c>
      <c r="V445" s="21" t="str">
        <f>IF(FLOTA!H445="","",FLOTA!H445)</f>
        <v/>
      </c>
      <c r="W445" s="21" t="str">
        <f>IF(FLOTA!L445="","",FLOTA!L445)</f>
        <v/>
      </c>
      <c r="X445" s="25" t="str">
        <f t="shared" si="63"/>
        <v/>
      </c>
      <c r="Y445" s="24" t="str">
        <f t="shared" si="64"/>
        <v/>
      </c>
      <c r="Z445" s="25" t="str">
        <f t="shared" si="65"/>
        <v/>
      </c>
    </row>
    <row r="446" spans="9:26">
      <c r="I446" s="24">
        <f t="shared" si="57"/>
        <v>0</v>
      </c>
      <c r="J446" s="24" t="str">
        <f t="shared" si="58"/>
        <v>NO</v>
      </c>
      <c r="K446" s="24" t="str">
        <f t="shared" si="59"/>
        <v>NO</v>
      </c>
      <c r="L446" s="24" t="str">
        <f t="shared" si="60"/>
        <v>NO</v>
      </c>
      <c r="M446" s="24" t="str">
        <f t="shared" si="61"/>
        <v>NO</v>
      </c>
      <c r="N446" s="18" t="str">
        <f t="shared" si="62"/>
        <v/>
      </c>
      <c r="O446" s="21" t="str">
        <f>IF(FLOTA!A446="","",FLOTA!A446)</f>
        <v/>
      </c>
      <c r="P446" s="21" t="str">
        <f>IF(FLOTA!B446="","",FLOTA!B446)</f>
        <v/>
      </c>
      <c r="Q446" s="21" t="str">
        <f>IF(FLOTA!C446="","",FLOTA!C446)</f>
        <v/>
      </c>
      <c r="R446" s="21" t="str">
        <f>IF(FLOTA!D446="","",FLOTA!D446)</f>
        <v/>
      </c>
      <c r="S446" s="21" t="str">
        <f>IF(FLOTA!E446="","",FLOTA!E446)</f>
        <v/>
      </c>
      <c r="T446" s="21" t="str">
        <f>IF(FLOTA!F446="","",FLOTA!F446)</f>
        <v/>
      </c>
      <c r="U446" s="21" t="str">
        <f>IF(FLOTA!G446="","",FLOTA!G446)</f>
        <v/>
      </c>
      <c r="V446" s="21" t="str">
        <f>IF(FLOTA!H446="","",FLOTA!H446)</f>
        <v/>
      </c>
      <c r="W446" s="21" t="str">
        <f>IF(FLOTA!L446="","",FLOTA!L446)</f>
        <v/>
      </c>
      <c r="X446" s="25" t="str">
        <f t="shared" si="63"/>
        <v/>
      </c>
      <c r="Y446" s="24" t="str">
        <f t="shared" si="64"/>
        <v/>
      </c>
      <c r="Z446" s="25" t="str">
        <f t="shared" si="65"/>
        <v/>
      </c>
    </row>
    <row r="447" spans="9:26">
      <c r="I447" s="24">
        <f t="shared" si="57"/>
        <v>0</v>
      </c>
      <c r="J447" s="24" t="str">
        <f t="shared" si="58"/>
        <v>NO</v>
      </c>
      <c r="K447" s="24" t="str">
        <f t="shared" si="59"/>
        <v>NO</v>
      </c>
      <c r="L447" s="24" t="str">
        <f t="shared" si="60"/>
        <v>NO</v>
      </c>
      <c r="M447" s="24" t="str">
        <f t="shared" si="61"/>
        <v>NO</v>
      </c>
      <c r="N447" s="18" t="str">
        <f t="shared" si="62"/>
        <v/>
      </c>
      <c r="O447" s="21" t="str">
        <f>IF(FLOTA!A447="","",FLOTA!A447)</f>
        <v/>
      </c>
      <c r="P447" s="21" t="str">
        <f>IF(FLOTA!B447="","",FLOTA!B447)</f>
        <v/>
      </c>
      <c r="Q447" s="21" t="str">
        <f>IF(FLOTA!C447="","",FLOTA!C447)</f>
        <v/>
      </c>
      <c r="R447" s="21" t="str">
        <f>IF(FLOTA!D447="","",FLOTA!D447)</f>
        <v/>
      </c>
      <c r="S447" s="21" t="str">
        <f>IF(FLOTA!E447="","",FLOTA!E447)</f>
        <v/>
      </c>
      <c r="T447" s="21" t="str">
        <f>IF(FLOTA!F447="","",FLOTA!F447)</f>
        <v/>
      </c>
      <c r="U447" s="21" t="str">
        <f>IF(FLOTA!G447="","",FLOTA!G447)</f>
        <v/>
      </c>
      <c r="V447" s="21" t="str">
        <f>IF(FLOTA!H447="","",FLOTA!H447)</f>
        <v/>
      </c>
      <c r="W447" s="21" t="str">
        <f>IF(FLOTA!L447="","",FLOTA!L447)</f>
        <v/>
      </c>
      <c r="X447" s="25" t="str">
        <f t="shared" si="63"/>
        <v/>
      </c>
      <c r="Y447" s="24" t="str">
        <f t="shared" si="64"/>
        <v/>
      </c>
      <c r="Z447" s="25" t="str">
        <f t="shared" si="65"/>
        <v/>
      </c>
    </row>
    <row r="448" spans="9:26">
      <c r="I448" s="24">
        <f t="shared" si="57"/>
        <v>0</v>
      </c>
      <c r="J448" s="24" t="str">
        <f t="shared" si="58"/>
        <v>NO</v>
      </c>
      <c r="K448" s="24" t="str">
        <f t="shared" si="59"/>
        <v>NO</v>
      </c>
      <c r="L448" s="24" t="str">
        <f t="shared" si="60"/>
        <v>NO</v>
      </c>
      <c r="M448" s="24" t="str">
        <f t="shared" si="61"/>
        <v>NO</v>
      </c>
      <c r="N448" s="18" t="str">
        <f t="shared" si="62"/>
        <v/>
      </c>
      <c r="O448" s="21" t="str">
        <f>IF(FLOTA!A448="","",FLOTA!A448)</f>
        <v/>
      </c>
      <c r="P448" s="21" t="str">
        <f>IF(FLOTA!B448="","",FLOTA!B448)</f>
        <v/>
      </c>
      <c r="Q448" s="21" t="str">
        <f>IF(FLOTA!C448="","",FLOTA!C448)</f>
        <v/>
      </c>
      <c r="R448" s="21" t="str">
        <f>IF(FLOTA!D448="","",FLOTA!D448)</f>
        <v/>
      </c>
      <c r="S448" s="21" t="str">
        <f>IF(FLOTA!E448="","",FLOTA!E448)</f>
        <v/>
      </c>
      <c r="T448" s="21" t="str">
        <f>IF(FLOTA!F448="","",FLOTA!F448)</f>
        <v/>
      </c>
      <c r="U448" s="21" t="str">
        <f>IF(FLOTA!G448="","",FLOTA!G448)</f>
        <v/>
      </c>
      <c r="V448" s="21" t="str">
        <f>IF(FLOTA!H448="","",FLOTA!H448)</f>
        <v/>
      </c>
      <c r="W448" s="21" t="str">
        <f>IF(FLOTA!L448="","",FLOTA!L448)</f>
        <v/>
      </c>
      <c r="X448" s="25" t="str">
        <f t="shared" si="63"/>
        <v/>
      </c>
      <c r="Y448" s="24" t="str">
        <f t="shared" si="64"/>
        <v/>
      </c>
      <c r="Z448" s="25" t="str">
        <f t="shared" si="65"/>
        <v/>
      </c>
    </row>
    <row r="449" spans="9:26">
      <c r="I449" s="24">
        <f t="shared" si="57"/>
        <v>0</v>
      </c>
      <c r="J449" s="24" t="str">
        <f t="shared" si="58"/>
        <v>NO</v>
      </c>
      <c r="K449" s="24" t="str">
        <f t="shared" si="59"/>
        <v>NO</v>
      </c>
      <c r="L449" s="24" t="str">
        <f t="shared" si="60"/>
        <v>NO</v>
      </c>
      <c r="M449" s="24" t="str">
        <f t="shared" si="61"/>
        <v>NO</v>
      </c>
      <c r="N449" s="18" t="str">
        <f t="shared" si="62"/>
        <v/>
      </c>
      <c r="O449" s="21" t="str">
        <f>IF(FLOTA!A449="","",FLOTA!A449)</f>
        <v/>
      </c>
      <c r="P449" s="21" t="str">
        <f>IF(FLOTA!B449="","",FLOTA!B449)</f>
        <v/>
      </c>
      <c r="Q449" s="21" t="str">
        <f>IF(FLOTA!C449="","",FLOTA!C449)</f>
        <v/>
      </c>
      <c r="R449" s="21" t="str">
        <f>IF(FLOTA!D449="","",FLOTA!D449)</f>
        <v/>
      </c>
      <c r="S449" s="21" t="str">
        <f>IF(FLOTA!E449="","",FLOTA!E449)</f>
        <v/>
      </c>
      <c r="T449" s="21" t="str">
        <f>IF(FLOTA!F449="","",FLOTA!F449)</f>
        <v/>
      </c>
      <c r="U449" s="21" t="str">
        <f>IF(FLOTA!G449="","",FLOTA!G449)</f>
        <v/>
      </c>
      <c r="V449" s="21" t="str">
        <f>IF(FLOTA!H449="","",FLOTA!H449)</f>
        <v/>
      </c>
      <c r="W449" s="21" t="str">
        <f>IF(FLOTA!L449="","",FLOTA!L449)</f>
        <v/>
      </c>
      <c r="X449" s="25" t="str">
        <f t="shared" si="63"/>
        <v/>
      </c>
      <c r="Y449" s="24" t="str">
        <f t="shared" si="64"/>
        <v/>
      </c>
      <c r="Z449" s="25" t="str">
        <f t="shared" si="65"/>
        <v/>
      </c>
    </row>
    <row r="450" spans="9:26">
      <c r="I450" s="24">
        <f t="shared" si="57"/>
        <v>0</v>
      </c>
      <c r="J450" s="24" t="str">
        <f t="shared" si="58"/>
        <v>NO</v>
      </c>
      <c r="K450" s="24" t="str">
        <f t="shared" si="59"/>
        <v>NO</v>
      </c>
      <c r="L450" s="24" t="str">
        <f t="shared" si="60"/>
        <v>NO</v>
      </c>
      <c r="M450" s="24" t="str">
        <f t="shared" si="61"/>
        <v>NO</v>
      </c>
      <c r="N450" s="18" t="str">
        <f t="shared" si="62"/>
        <v/>
      </c>
      <c r="O450" s="21" t="str">
        <f>IF(FLOTA!A450="","",FLOTA!A450)</f>
        <v/>
      </c>
      <c r="P450" s="21" t="str">
        <f>IF(FLOTA!B450="","",FLOTA!B450)</f>
        <v/>
      </c>
      <c r="Q450" s="21" t="str">
        <f>IF(FLOTA!C450="","",FLOTA!C450)</f>
        <v/>
      </c>
      <c r="R450" s="21" t="str">
        <f>IF(FLOTA!D450="","",FLOTA!D450)</f>
        <v/>
      </c>
      <c r="S450" s="21" t="str">
        <f>IF(FLOTA!E450="","",FLOTA!E450)</f>
        <v/>
      </c>
      <c r="T450" s="21" t="str">
        <f>IF(FLOTA!F450="","",FLOTA!F450)</f>
        <v/>
      </c>
      <c r="U450" s="21" t="str">
        <f>IF(FLOTA!G450="","",FLOTA!G450)</f>
        <v/>
      </c>
      <c r="V450" s="21" t="str">
        <f>IF(FLOTA!H450="","",FLOTA!H450)</f>
        <v/>
      </c>
      <c r="W450" s="21" t="str">
        <f>IF(FLOTA!L450="","",FLOTA!L450)</f>
        <v/>
      </c>
      <c r="X450" s="25" t="str">
        <f t="shared" si="63"/>
        <v/>
      </c>
      <c r="Y450" s="24" t="str">
        <f t="shared" si="64"/>
        <v/>
      </c>
      <c r="Z450" s="25" t="str">
        <f t="shared" si="65"/>
        <v/>
      </c>
    </row>
    <row r="451" spans="9:26">
      <c r="I451" s="24">
        <f t="shared" ref="I451:I514" si="66">IF(N451="",0,IFERROR(K451*J451+L451,"NO"))</f>
        <v>0</v>
      </c>
      <c r="J451" s="24" t="str">
        <f t="shared" ref="J451:J514" si="67">IF(N451="","NO",RANK(X451,$X$2:$X$1001))</f>
        <v>NO</v>
      </c>
      <c r="K451" s="24" t="str">
        <f t="shared" ref="K451:K514" si="68">IF(N451="","NO",RANK(Z451,$Z$2:$Z$1001))</f>
        <v>NO</v>
      </c>
      <c r="L451" s="24" t="str">
        <f t="shared" ref="L451:L514" si="69">IFERROR(IF(N451="","NO",RANK(N451,$N$2:$N$1001)),100)</f>
        <v>NO</v>
      </c>
      <c r="M451" s="24" t="str">
        <f t="shared" ref="M451:M514" si="70">IF(N451="","NO",RANK(I451,$I$2:$I$1001))</f>
        <v>NO</v>
      </c>
      <c r="N451" s="18" t="str">
        <f t="shared" ref="N451:N514" si="71">IF(X451=$D$3,O451,"")</f>
        <v/>
      </c>
      <c r="O451" s="21" t="str">
        <f>IF(FLOTA!A451="","",FLOTA!A451)</f>
        <v/>
      </c>
      <c r="P451" s="21" t="str">
        <f>IF(FLOTA!B451="","",FLOTA!B451)</f>
        <v/>
      </c>
      <c r="Q451" s="21" t="str">
        <f>IF(FLOTA!C451="","",FLOTA!C451)</f>
        <v/>
      </c>
      <c r="R451" s="21" t="str">
        <f>IF(FLOTA!D451="","",FLOTA!D451)</f>
        <v/>
      </c>
      <c r="S451" s="21" t="str">
        <f>IF(FLOTA!E451="","",FLOTA!E451)</f>
        <v/>
      </c>
      <c r="T451" s="21" t="str">
        <f>IF(FLOTA!F451="","",FLOTA!F451)</f>
        <v/>
      </c>
      <c r="U451" s="21" t="str">
        <f>IF(FLOTA!G451="","",FLOTA!G451)</f>
        <v/>
      </c>
      <c r="V451" s="21" t="str">
        <f>IF(FLOTA!H451="","",FLOTA!H451)</f>
        <v/>
      </c>
      <c r="W451" s="21" t="str">
        <f>IF(FLOTA!L451="","",FLOTA!L451)</f>
        <v/>
      </c>
      <c r="X451" s="25" t="str">
        <f t="shared" ref="X451:X514" si="72">IF(Y451=$F$2,IFERROR(MONTH(S451),""),"")</f>
        <v/>
      </c>
      <c r="Y451" s="24" t="str">
        <f t="shared" ref="Y451:Y514" si="73">IFERROR(YEAR(S451),"")</f>
        <v/>
      </c>
      <c r="Z451" s="25" t="str">
        <f t="shared" ref="Z451:Z514" si="74">IF(X451=$D$3,IFERROR(DAY(S451),""),"")</f>
        <v/>
      </c>
    </row>
    <row r="452" spans="9:26">
      <c r="I452" s="24">
        <f t="shared" si="66"/>
        <v>0</v>
      </c>
      <c r="J452" s="24" t="str">
        <f t="shared" si="67"/>
        <v>NO</v>
      </c>
      <c r="K452" s="24" t="str">
        <f t="shared" si="68"/>
        <v>NO</v>
      </c>
      <c r="L452" s="24" t="str">
        <f t="shared" si="69"/>
        <v>NO</v>
      </c>
      <c r="M452" s="24" t="str">
        <f t="shared" si="70"/>
        <v>NO</v>
      </c>
      <c r="N452" s="18" t="str">
        <f t="shared" si="71"/>
        <v/>
      </c>
      <c r="O452" s="21" t="str">
        <f>IF(FLOTA!A452="","",FLOTA!A452)</f>
        <v/>
      </c>
      <c r="P452" s="21" t="str">
        <f>IF(FLOTA!B452="","",FLOTA!B452)</f>
        <v/>
      </c>
      <c r="Q452" s="21" t="str">
        <f>IF(FLOTA!C452="","",FLOTA!C452)</f>
        <v/>
      </c>
      <c r="R452" s="21" t="str">
        <f>IF(FLOTA!D452="","",FLOTA!D452)</f>
        <v/>
      </c>
      <c r="S452" s="21" t="str">
        <f>IF(FLOTA!E452="","",FLOTA!E452)</f>
        <v/>
      </c>
      <c r="T452" s="21" t="str">
        <f>IF(FLOTA!F452="","",FLOTA!F452)</f>
        <v/>
      </c>
      <c r="U452" s="21" t="str">
        <f>IF(FLOTA!G452="","",FLOTA!G452)</f>
        <v/>
      </c>
      <c r="V452" s="21" t="str">
        <f>IF(FLOTA!H452="","",FLOTA!H452)</f>
        <v/>
      </c>
      <c r="W452" s="21" t="str">
        <f>IF(FLOTA!L452="","",FLOTA!L452)</f>
        <v/>
      </c>
      <c r="X452" s="25" t="str">
        <f t="shared" si="72"/>
        <v/>
      </c>
      <c r="Y452" s="24" t="str">
        <f t="shared" si="73"/>
        <v/>
      </c>
      <c r="Z452" s="25" t="str">
        <f t="shared" si="74"/>
        <v/>
      </c>
    </row>
    <row r="453" spans="9:26">
      <c r="I453" s="24">
        <f t="shared" si="66"/>
        <v>0</v>
      </c>
      <c r="J453" s="24" t="str">
        <f t="shared" si="67"/>
        <v>NO</v>
      </c>
      <c r="K453" s="24" t="str">
        <f t="shared" si="68"/>
        <v>NO</v>
      </c>
      <c r="L453" s="24" t="str">
        <f t="shared" si="69"/>
        <v>NO</v>
      </c>
      <c r="M453" s="24" t="str">
        <f t="shared" si="70"/>
        <v>NO</v>
      </c>
      <c r="N453" s="18" t="str">
        <f t="shared" si="71"/>
        <v/>
      </c>
      <c r="O453" s="21" t="str">
        <f>IF(FLOTA!A453="","",FLOTA!A453)</f>
        <v/>
      </c>
      <c r="P453" s="21" t="str">
        <f>IF(FLOTA!B453="","",FLOTA!B453)</f>
        <v/>
      </c>
      <c r="Q453" s="21" t="str">
        <f>IF(FLOTA!C453="","",FLOTA!C453)</f>
        <v/>
      </c>
      <c r="R453" s="21" t="str">
        <f>IF(FLOTA!D453="","",FLOTA!D453)</f>
        <v/>
      </c>
      <c r="S453" s="21" t="str">
        <f>IF(FLOTA!E453="","",FLOTA!E453)</f>
        <v/>
      </c>
      <c r="T453" s="21" t="str">
        <f>IF(FLOTA!F453="","",FLOTA!F453)</f>
        <v/>
      </c>
      <c r="U453" s="21" t="str">
        <f>IF(FLOTA!G453="","",FLOTA!G453)</f>
        <v/>
      </c>
      <c r="V453" s="21" t="str">
        <f>IF(FLOTA!H453="","",FLOTA!H453)</f>
        <v/>
      </c>
      <c r="W453" s="21" t="str">
        <f>IF(FLOTA!L453="","",FLOTA!L453)</f>
        <v/>
      </c>
      <c r="X453" s="25" t="str">
        <f t="shared" si="72"/>
        <v/>
      </c>
      <c r="Y453" s="24" t="str">
        <f t="shared" si="73"/>
        <v/>
      </c>
      <c r="Z453" s="25" t="str">
        <f t="shared" si="74"/>
        <v/>
      </c>
    </row>
    <row r="454" spans="9:26">
      <c r="I454" s="24">
        <f t="shared" si="66"/>
        <v>0</v>
      </c>
      <c r="J454" s="24" t="str">
        <f t="shared" si="67"/>
        <v>NO</v>
      </c>
      <c r="K454" s="24" t="str">
        <f t="shared" si="68"/>
        <v>NO</v>
      </c>
      <c r="L454" s="24" t="str">
        <f t="shared" si="69"/>
        <v>NO</v>
      </c>
      <c r="M454" s="24" t="str">
        <f t="shared" si="70"/>
        <v>NO</v>
      </c>
      <c r="N454" s="18" t="str">
        <f t="shared" si="71"/>
        <v/>
      </c>
      <c r="O454" s="21" t="str">
        <f>IF(FLOTA!A454="","",FLOTA!A454)</f>
        <v/>
      </c>
      <c r="P454" s="21" t="str">
        <f>IF(FLOTA!B454="","",FLOTA!B454)</f>
        <v/>
      </c>
      <c r="Q454" s="21" t="str">
        <f>IF(FLOTA!C454="","",FLOTA!C454)</f>
        <v/>
      </c>
      <c r="R454" s="21" t="str">
        <f>IF(FLOTA!D454="","",FLOTA!D454)</f>
        <v/>
      </c>
      <c r="S454" s="21" t="str">
        <f>IF(FLOTA!E454="","",FLOTA!E454)</f>
        <v/>
      </c>
      <c r="T454" s="21" t="str">
        <f>IF(FLOTA!F454="","",FLOTA!F454)</f>
        <v/>
      </c>
      <c r="U454" s="21" t="str">
        <f>IF(FLOTA!G454="","",FLOTA!G454)</f>
        <v/>
      </c>
      <c r="V454" s="21" t="str">
        <f>IF(FLOTA!H454="","",FLOTA!H454)</f>
        <v/>
      </c>
      <c r="W454" s="21" t="str">
        <f>IF(FLOTA!L454="","",FLOTA!L454)</f>
        <v/>
      </c>
      <c r="X454" s="25" t="str">
        <f t="shared" si="72"/>
        <v/>
      </c>
      <c r="Y454" s="24" t="str">
        <f t="shared" si="73"/>
        <v/>
      </c>
      <c r="Z454" s="25" t="str">
        <f t="shared" si="74"/>
        <v/>
      </c>
    </row>
    <row r="455" spans="9:26">
      <c r="I455" s="24">
        <f t="shared" si="66"/>
        <v>0</v>
      </c>
      <c r="J455" s="24" t="str">
        <f t="shared" si="67"/>
        <v>NO</v>
      </c>
      <c r="K455" s="24" t="str">
        <f t="shared" si="68"/>
        <v>NO</v>
      </c>
      <c r="L455" s="24" t="str">
        <f t="shared" si="69"/>
        <v>NO</v>
      </c>
      <c r="M455" s="24" t="str">
        <f t="shared" si="70"/>
        <v>NO</v>
      </c>
      <c r="N455" s="18" t="str">
        <f t="shared" si="71"/>
        <v/>
      </c>
      <c r="O455" s="21" t="str">
        <f>IF(FLOTA!A455="","",FLOTA!A455)</f>
        <v/>
      </c>
      <c r="P455" s="21" t="str">
        <f>IF(FLOTA!B455="","",FLOTA!B455)</f>
        <v/>
      </c>
      <c r="Q455" s="21" t="str">
        <f>IF(FLOTA!C455="","",FLOTA!C455)</f>
        <v/>
      </c>
      <c r="R455" s="21" t="str">
        <f>IF(FLOTA!D455="","",FLOTA!D455)</f>
        <v/>
      </c>
      <c r="S455" s="21" t="str">
        <f>IF(FLOTA!E455="","",FLOTA!E455)</f>
        <v/>
      </c>
      <c r="T455" s="21" t="str">
        <f>IF(FLOTA!F455="","",FLOTA!F455)</f>
        <v/>
      </c>
      <c r="U455" s="21" t="str">
        <f>IF(FLOTA!G455="","",FLOTA!G455)</f>
        <v/>
      </c>
      <c r="V455" s="21" t="str">
        <f>IF(FLOTA!H455="","",FLOTA!H455)</f>
        <v/>
      </c>
      <c r="W455" s="21" t="str">
        <f>IF(FLOTA!L455="","",FLOTA!L455)</f>
        <v/>
      </c>
      <c r="X455" s="25" t="str">
        <f t="shared" si="72"/>
        <v/>
      </c>
      <c r="Y455" s="24" t="str">
        <f t="shared" si="73"/>
        <v/>
      </c>
      <c r="Z455" s="25" t="str">
        <f t="shared" si="74"/>
        <v/>
      </c>
    </row>
    <row r="456" spans="9:26">
      <c r="I456" s="24">
        <f t="shared" si="66"/>
        <v>0</v>
      </c>
      <c r="J456" s="24" t="str">
        <f t="shared" si="67"/>
        <v>NO</v>
      </c>
      <c r="K456" s="24" t="str">
        <f t="shared" si="68"/>
        <v>NO</v>
      </c>
      <c r="L456" s="24" t="str">
        <f t="shared" si="69"/>
        <v>NO</v>
      </c>
      <c r="M456" s="24" t="str">
        <f t="shared" si="70"/>
        <v>NO</v>
      </c>
      <c r="N456" s="18" t="str">
        <f t="shared" si="71"/>
        <v/>
      </c>
      <c r="O456" s="21" t="str">
        <f>IF(FLOTA!A456="","",FLOTA!A456)</f>
        <v/>
      </c>
      <c r="P456" s="21" t="str">
        <f>IF(FLOTA!B456="","",FLOTA!B456)</f>
        <v/>
      </c>
      <c r="Q456" s="21" t="str">
        <f>IF(FLOTA!C456="","",FLOTA!C456)</f>
        <v/>
      </c>
      <c r="R456" s="21" t="str">
        <f>IF(FLOTA!D456="","",FLOTA!D456)</f>
        <v/>
      </c>
      <c r="S456" s="21" t="str">
        <f>IF(FLOTA!E456="","",FLOTA!E456)</f>
        <v/>
      </c>
      <c r="T456" s="21" t="str">
        <f>IF(FLOTA!F456="","",FLOTA!F456)</f>
        <v/>
      </c>
      <c r="U456" s="21" t="str">
        <f>IF(FLOTA!G456="","",FLOTA!G456)</f>
        <v/>
      </c>
      <c r="V456" s="21" t="str">
        <f>IF(FLOTA!H456="","",FLOTA!H456)</f>
        <v/>
      </c>
      <c r="W456" s="21" t="str">
        <f>IF(FLOTA!L456="","",FLOTA!L456)</f>
        <v/>
      </c>
      <c r="X456" s="25" t="str">
        <f t="shared" si="72"/>
        <v/>
      </c>
      <c r="Y456" s="24" t="str">
        <f t="shared" si="73"/>
        <v/>
      </c>
      <c r="Z456" s="25" t="str">
        <f t="shared" si="74"/>
        <v/>
      </c>
    </row>
    <row r="457" spans="9:26">
      <c r="I457" s="24">
        <f t="shared" si="66"/>
        <v>0</v>
      </c>
      <c r="J457" s="24" t="str">
        <f t="shared" si="67"/>
        <v>NO</v>
      </c>
      <c r="K457" s="24" t="str">
        <f t="shared" si="68"/>
        <v>NO</v>
      </c>
      <c r="L457" s="24" t="str">
        <f t="shared" si="69"/>
        <v>NO</v>
      </c>
      <c r="M457" s="24" t="str">
        <f t="shared" si="70"/>
        <v>NO</v>
      </c>
      <c r="N457" s="18" t="str">
        <f t="shared" si="71"/>
        <v/>
      </c>
      <c r="O457" s="21" t="str">
        <f>IF(FLOTA!A457="","",FLOTA!A457)</f>
        <v/>
      </c>
      <c r="P457" s="21" t="str">
        <f>IF(FLOTA!B457="","",FLOTA!B457)</f>
        <v/>
      </c>
      <c r="Q457" s="21" t="str">
        <f>IF(FLOTA!C457="","",FLOTA!C457)</f>
        <v/>
      </c>
      <c r="R457" s="21" t="str">
        <f>IF(FLOTA!D457="","",FLOTA!D457)</f>
        <v/>
      </c>
      <c r="S457" s="21" t="str">
        <f>IF(FLOTA!E457="","",FLOTA!E457)</f>
        <v/>
      </c>
      <c r="T457" s="21" t="str">
        <f>IF(FLOTA!F457="","",FLOTA!F457)</f>
        <v/>
      </c>
      <c r="U457" s="21" t="str">
        <f>IF(FLOTA!G457="","",FLOTA!G457)</f>
        <v/>
      </c>
      <c r="V457" s="21" t="str">
        <f>IF(FLOTA!H457="","",FLOTA!H457)</f>
        <v/>
      </c>
      <c r="W457" s="21" t="str">
        <f>IF(FLOTA!L457="","",FLOTA!L457)</f>
        <v/>
      </c>
      <c r="X457" s="25" t="str">
        <f t="shared" si="72"/>
        <v/>
      </c>
      <c r="Y457" s="24" t="str">
        <f t="shared" si="73"/>
        <v/>
      </c>
      <c r="Z457" s="25" t="str">
        <f t="shared" si="74"/>
        <v/>
      </c>
    </row>
    <row r="458" spans="9:26">
      <c r="I458" s="24">
        <f t="shared" si="66"/>
        <v>0</v>
      </c>
      <c r="J458" s="24" t="str">
        <f t="shared" si="67"/>
        <v>NO</v>
      </c>
      <c r="K458" s="24" t="str">
        <f t="shared" si="68"/>
        <v>NO</v>
      </c>
      <c r="L458" s="24" t="str">
        <f t="shared" si="69"/>
        <v>NO</v>
      </c>
      <c r="M458" s="24" t="str">
        <f t="shared" si="70"/>
        <v>NO</v>
      </c>
      <c r="N458" s="18" t="str">
        <f t="shared" si="71"/>
        <v/>
      </c>
      <c r="O458" s="21" t="str">
        <f>IF(FLOTA!A458="","",FLOTA!A458)</f>
        <v/>
      </c>
      <c r="P458" s="21" t="str">
        <f>IF(FLOTA!B458="","",FLOTA!B458)</f>
        <v/>
      </c>
      <c r="Q458" s="21" t="str">
        <f>IF(FLOTA!C458="","",FLOTA!C458)</f>
        <v/>
      </c>
      <c r="R458" s="21" t="str">
        <f>IF(FLOTA!D458="","",FLOTA!D458)</f>
        <v/>
      </c>
      <c r="S458" s="21" t="str">
        <f>IF(FLOTA!E458="","",FLOTA!E458)</f>
        <v/>
      </c>
      <c r="T458" s="21" t="str">
        <f>IF(FLOTA!F458="","",FLOTA!F458)</f>
        <v/>
      </c>
      <c r="U458" s="21" t="str">
        <f>IF(FLOTA!G458="","",FLOTA!G458)</f>
        <v/>
      </c>
      <c r="V458" s="21" t="str">
        <f>IF(FLOTA!H458="","",FLOTA!H458)</f>
        <v/>
      </c>
      <c r="W458" s="21" t="str">
        <f>IF(FLOTA!L458="","",FLOTA!L458)</f>
        <v/>
      </c>
      <c r="X458" s="25" t="str">
        <f t="shared" si="72"/>
        <v/>
      </c>
      <c r="Y458" s="24" t="str">
        <f t="shared" si="73"/>
        <v/>
      </c>
      <c r="Z458" s="25" t="str">
        <f t="shared" si="74"/>
        <v/>
      </c>
    </row>
    <row r="459" spans="9:26">
      <c r="I459" s="24">
        <f t="shared" si="66"/>
        <v>0</v>
      </c>
      <c r="J459" s="24" t="str">
        <f t="shared" si="67"/>
        <v>NO</v>
      </c>
      <c r="K459" s="24" t="str">
        <f t="shared" si="68"/>
        <v>NO</v>
      </c>
      <c r="L459" s="24" t="str">
        <f t="shared" si="69"/>
        <v>NO</v>
      </c>
      <c r="M459" s="24" t="str">
        <f t="shared" si="70"/>
        <v>NO</v>
      </c>
      <c r="N459" s="18" t="str">
        <f t="shared" si="71"/>
        <v/>
      </c>
      <c r="O459" s="21" t="str">
        <f>IF(FLOTA!A459="","",FLOTA!A459)</f>
        <v/>
      </c>
      <c r="P459" s="21" t="str">
        <f>IF(FLOTA!B459="","",FLOTA!B459)</f>
        <v/>
      </c>
      <c r="Q459" s="21" t="str">
        <f>IF(FLOTA!C459="","",FLOTA!C459)</f>
        <v/>
      </c>
      <c r="R459" s="21" t="str">
        <f>IF(FLOTA!D459="","",FLOTA!D459)</f>
        <v/>
      </c>
      <c r="S459" s="21" t="str">
        <f>IF(FLOTA!E459="","",FLOTA!E459)</f>
        <v/>
      </c>
      <c r="T459" s="21" t="str">
        <f>IF(FLOTA!F459="","",FLOTA!F459)</f>
        <v/>
      </c>
      <c r="U459" s="21" t="str">
        <f>IF(FLOTA!G459="","",FLOTA!G459)</f>
        <v/>
      </c>
      <c r="V459" s="21" t="str">
        <f>IF(FLOTA!H459="","",FLOTA!H459)</f>
        <v/>
      </c>
      <c r="W459" s="21" t="str">
        <f>IF(FLOTA!L459="","",FLOTA!L459)</f>
        <v/>
      </c>
      <c r="X459" s="25" t="str">
        <f t="shared" si="72"/>
        <v/>
      </c>
      <c r="Y459" s="24" t="str">
        <f t="shared" si="73"/>
        <v/>
      </c>
      <c r="Z459" s="25" t="str">
        <f t="shared" si="74"/>
        <v/>
      </c>
    </row>
    <row r="460" spans="9:26">
      <c r="I460" s="24">
        <f t="shared" si="66"/>
        <v>0</v>
      </c>
      <c r="J460" s="24" t="str">
        <f t="shared" si="67"/>
        <v>NO</v>
      </c>
      <c r="K460" s="24" t="str">
        <f t="shared" si="68"/>
        <v>NO</v>
      </c>
      <c r="L460" s="24" t="str">
        <f t="shared" si="69"/>
        <v>NO</v>
      </c>
      <c r="M460" s="24" t="str">
        <f t="shared" si="70"/>
        <v>NO</v>
      </c>
      <c r="N460" s="18" t="str">
        <f t="shared" si="71"/>
        <v/>
      </c>
      <c r="O460" s="21" t="str">
        <f>IF(FLOTA!A460="","",FLOTA!A460)</f>
        <v/>
      </c>
      <c r="P460" s="21" t="str">
        <f>IF(FLOTA!B460="","",FLOTA!B460)</f>
        <v/>
      </c>
      <c r="Q460" s="21" t="str">
        <f>IF(FLOTA!C460="","",FLOTA!C460)</f>
        <v/>
      </c>
      <c r="R460" s="21" t="str">
        <f>IF(FLOTA!D460="","",FLOTA!D460)</f>
        <v/>
      </c>
      <c r="S460" s="21" t="str">
        <f>IF(FLOTA!E460="","",FLOTA!E460)</f>
        <v/>
      </c>
      <c r="T460" s="21" t="str">
        <f>IF(FLOTA!F460="","",FLOTA!F460)</f>
        <v/>
      </c>
      <c r="U460" s="21" t="str">
        <f>IF(FLOTA!G460="","",FLOTA!G460)</f>
        <v/>
      </c>
      <c r="V460" s="21" t="str">
        <f>IF(FLOTA!H460="","",FLOTA!H460)</f>
        <v/>
      </c>
      <c r="W460" s="21" t="str">
        <f>IF(FLOTA!L460="","",FLOTA!L460)</f>
        <v/>
      </c>
      <c r="X460" s="25" t="str">
        <f t="shared" si="72"/>
        <v/>
      </c>
      <c r="Y460" s="24" t="str">
        <f t="shared" si="73"/>
        <v/>
      </c>
      <c r="Z460" s="25" t="str">
        <f t="shared" si="74"/>
        <v/>
      </c>
    </row>
    <row r="461" spans="9:26">
      <c r="I461" s="24">
        <f t="shared" si="66"/>
        <v>0</v>
      </c>
      <c r="J461" s="24" t="str">
        <f t="shared" si="67"/>
        <v>NO</v>
      </c>
      <c r="K461" s="24" t="str">
        <f t="shared" si="68"/>
        <v>NO</v>
      </c>
      <c r="L461" s="24" t="str">
        <f t="shared" si="69"/>
        <v>NO</v>
      </c>
      <c r="M461" s="24" t="str">
        <f t="shared" si="70"/>
        <v>NO</v>
      </c>
      <c r="N461" s="18" t="str">
        <f t="shared" si="71"/>
        <v/>
      </c>
      <c r="O461" s="21" t="str">
        <f>IF(FLOTA!A461="","",FLOTA!A461)</f>
        <v/>
      </c>
      <c r="P461" s="21" t="str">
        <f>IF(FLOTA!B461="","",FLOTA!B461)</f>
        <v/>
      </c>
      <c r="Q461" s="21" t="str">
        <f>IF(FLOTA!C461="","",FLOTA!C461)</f>
        <v/>
      </c>
      <c r="R461" s="21" t="str">
        <f>IF(FLOTA!D461="","",FLOTA!D461)</f>
        <v/>
      </c>
      <c r="S461" s="21" t="str">
        <f>IF(FLOTA!E461="","",FLOTA!E461)</f>
        <v/>
      </c>
      <c r="T461" s="21" t="str">
        <f>IF(FLOTA!F461="","",FLOTA!F461)</f>
        <v/>
      </c>
      <c r="U461" s="21" t="str">
        <f>IF(FLOTA!G461="","",FLOTA!G461)</f>
        <v/>
      </c>
      <c r="V461" s="21" t="str">
        <f>IF(FLOTA!H461="","",FLOTA!H461)</f>
        <v/>
      </c>
      <c r="W461" s="21" t="str">
        <f>IF(FLOTA!L461="","",FLOTA!L461)</f>
        <v/>
      </c>
      <c r="X461" s="25" t="str">
        <f t="shared" si="72"/>
        <v/>
      </c>
      <c r="Y461" s="24" t="str">
        <f t="shared" si="73"/>
        <v/>
      </c>
      <c r="Z461" s="25" t="str">
        <f t="shared" si="74"/>
        <v/>
      </c>
    </row>
    <row r="462" spans="9:26">
      <c r="I462" s="24">
        <f t="shared" si="66"/>
        <v>0</v>
      </c>
      <c r="J462" s="24" t="str">
        <f t="shared" si="67"/>
        <v>NO</v>
      </c>
      <c r="K462" s="24" t="str">
        <f t="shared" si="68"/>
        <v>NO</v>
      </c>
      <c r="L462" s="24" t="str">
        <f t="shared" si="69"/>
        <v>NO</v>
      </c>
      <c r="M462" s="24" t="str">
        <f t="shared" si="70"/>
        <v>NO</v>
      </c>
      <c r="N462" s="18" t="str">
        <f t="shared" si="71"/>
        <v/>
      </c>
      <c r="O462" s="21" t="str">
        <f>IF(FLOTA!A462="","",FLOTA!A462)</f>
        <v/>
      </c>
      <c r="P462" s="21" t="str">
        <f>IF(FLOTA!B462="","",FLOTA!B462)</f>
        <v/>
      </c>
      <c r="Q462" s="21" t="str">
        <f>IF(FLOTA!C462="","",FLOTA!C462)</f>
        <v/>
      </c>
      <c r="R462" s="21" t="str">
        <f>IF(FLOTA!D462="","",FLOTA!D462)</f>
        <v/>
      </c>
      <c r="S462" s="21" t="str">
        <f>IF(FLOTA!E462="","",FLOTA!E462)</f>
        <v/>
      </c>
      <c r="T462" s="21" t="str">
        <f>IF(FLOTA!F462="","",FLOTA!F462)</f>
        <v/>
      </c>
      <c r="U462" s="21" t="str">
        <f>IF(FLOTA!G462="","",FLOTA!G462)</f>
        <v/>
      </c>
      <c r="V462" s="21" t="str">
        <f>IF(FLOTA!H462="","",FLOTA!H462)</f>
        <v/>
      </c>
      <c r="W462" s="21" t="str">
        <f>IF(FLOTA!L462="","",FLOTA!L462)</f>
        <v/>
      </c>
      <c r="X462" s="25" t="str">
        <f t="shared" si="72"/>
        <v/>
      </c>
      <c r="Y462" s="24" t="str">
        <f t="shared" si="73"/>
        <v/>
      </c>
      <c r="Z462" s="25" t="str">
        <f t="shared" si="74"/>
        <v/>
      </c>
    </row>
    <row r="463" spans="9:26">
      <c r="I463" s="24">
        <f t="shared" si="66"/>
        <v>0</v>
      </c>
      <c r="J463" s="24" t="str">
        <f t="shared" si="67"/>
        <v>NO</v>
      </c>
      <c r="K463" s="24" t="str">
        <f t="shared" si="68"/>
        <v>NO</v>
      </c>
      <c r="L463" s="24" t="str">
        <f t="shared" si="69"/>
        <v>NO</v>
      </c>
      <c r="M463" s="24" t="str">
        <f t="shared" si="70"/>
        <v>NO</v>
      </c>
      <c r="N463" s="18" t="str">
        <f t="shared" si="71"/>
        <v/>
      </c>
      <c r="O463" s="21" t="str">
        <f>IF(FLOTA!A463="","",FLOTA!A463)</f>
        <v/>
      </c>
      <c r="P463" s="21" t="str">
        <f>IF(FLOTA!B463="","",FLOTA!B463)</f>
        <v/>
      </c>
      <c r="Q463" s="21" t="str">
        <f>IF(FLOTA!C463="","",FLOTA!C463)</f>
        <v/>
      </c>
      <c r="R463" s="21" t="str">
        <f>IF(FLOTA!D463="","",FLOTA!D463)</f>
        <v/>
      </c>
      <c r="S463" s="21" t="str">
        <f>IF(FLOTA!E463="","",FLOTA!E463)</f>
        <v/>
      </c>
      <c r="T463" s="21" t="str">
        <f>IF(FLOTA!F463="","",FLOTA!F463)</f>
        <v/>
      </c>
      <c r="U463" s="21" t="str">
        <f>IF(FLOTA!G463="","",FLOTA!G463)</f>
        <v/>
      </c>
      <c r="V463" s="21" t="str">
        <f>IF(FLOTA!H463="","",FLOTA!H463)</f>
        <v/>
      </c>
      <c r="W463" s="21" t="str">
        <f>IF(FLOTA!L463="","",FLOTA!L463)</f>
        <v/>
      </c>
      <c r="X463" s="25" t="str">
        <f t="shared" si="72"/>
        <v/>
      </c>
      <c r="Y463" s="24" t="str">
        <f t="shared" si="73"/>
        <v/>
      </c>
      <c r="Z463" s="25" t="str">
        <f t="shared" si="74"/>
        <v/>
      </c>
    </row>
    <row r="464" spans="9:26">
      <c r="I464" s="24">
        <f t="shared" si="66"/>
        <v>0</v>
      </c>
      <c r="J464" s="24" t="str">
        <f t="shared" si="67"/>
        <v>NO</v>
      </c>
      <c r="K464" s="24" t="str">
        <f t="shared" si="68"/>
        <v>NO</v>
      </c>
      <c r="L464" s="24" t="str">
        <f t="shared" si="69"/>
        <v>NO</v>
      </c>
      <c r="M464" s="24" t="str">
        <f t="shared" si="70"/>
        <v>NO</v>
      </c>
      <c r="N464" s="18" t="str">
        <f t="shared" si="71"/>
        <v/>
      </c>
      <c r="O464" s="21" t="str">
        <f>IF(FLOTA!A464="","",FLOTA!A464)</f>
        <v/>
      </c>
      <c r="P464" s="21" t="str">
        <f>IF(FLOTA!B464="","",FLOTA!B464)</f>
        <v/>
      </c>
      <c r="Q464" s="21" t="str">
        <f>IF(FLOTA!C464="","",FLOTA!C464)</f>
        <v/>
      </c>
      <c r="R464" s="21" t="str">
        <f>IF(FLOTA!D464="","",FLOTA!D464)</f>
        <v/>
      </c>
      <c r="S464" s="21" t="str">
        <f>IF(FLOTA!E464="","",FLOTA!E464)</f>
        <v/>
      </c>
      <c r="T464" s="21" t="str">
        <f>IF(FLOTA!F464="","",FLOTA!F464)</f>
        <v/>
      </c>
      <c r="U464" s="21" t="str">
        <f>IF(FLOTA!G464="","",FLOTA!G464)</f>
        <v/>
      </c>
      <c r="V464" s="21" t="str">
        <f>IF(FLOTA!H464="","",FLOTA!H464)</f>
        <v/>
      </c>
      <c r="W464" s="21" t="str">
        <f>IF(FLOTA!L464="","",FLOTA!L464)</f>
        <v/>
      </c>
      <c r="X464" s="25" t="str">
        <f t="shared" si="72"/>
        <v/>
      </c>
      <c r="Y464" s="24" t="str">
        <f t="shared" si="73"/>
        <v/>
      </c>
      <c r="Z464" s="25" t="str">
        <f t="shared" si="74"/>
        <v/>
      </c>
    </row>
    <row r="465" spans="9:26">
      <c r="I465" s="24">
        <f t="shared" si="66"/>
        <v>0</v>
      </c>
      <c r="J465" s="24" t="str">
        <f t="shared" si="67"/>
        <v>NO</v>
      </c>
      <c r="K465" s="24" t="str">
        <f t="shared" si="68"/>
        <v>NO</v>
      </c>
      <c r="L465" s="24" t="str">
        <f t="shared" si="69"/>
        <v>NO</v>
      </c>
      <c r="M465" s="24" t="str">
        <f t="shared" si="70"/>
        <v>NO</v>
      </c>
      <c r="N465" s="18" t="str">
        <f t="shared" si="71"/>
        <v/>
      </c>
      <c r="O465" s="21" t="str">
        <f>IF(FLOTA!A465="","",FLOTA!A465)</f>
        <v/>
      </c>
      <c r="P465" s="21" t="str">
        <f>IF(FLOTA!B465="","",FLOTA!B465)</f>
        <v/>
      </c>
      <c r="Q465" s="21" t="str">
        <f>IF(FLOTA!C465="","",FLOTA!C465)</f>
        <v/>
      </c>
      <c r="R465" s="21" t="str">
        <f>IF(FLOTA!D465="","",FLOTA!D465)</f>
        <v/>
      </c>
      <c r="S465" s="21" t="str">
        <f>IF(FLOTA!E465="","",FLOTA!E465)</f>
        <v/>
      </c>
      <c r="T465" s="21" t="str">
        <f>IF(FLOTA!F465="","",FLOTA!F465)</f>
        <v/>
      </c>
      <c r="U465" s="21" t="str">
        <f>IF(FLOTA!G465="","",FLOTA!G465)</f>
        <v/>
      </c>
      <c r="V465" s="21" t="str">
        <f>IF(FLOTA!H465="","",FLOTA!H465)</f>
        <v/>
      </c>
      <c r="W465" s="21" t="str">
        <f>IF(FLOTA!L465="","",FLOTA!L465)</f>
        <v/>
      </c>
      <c r="X465" s="25" t="str">
        <f t="shared" si="72"/>
        <v/>
      </c>
      <c r="Y465" s="24" t="str">
        <f t="shared" si="73"/>
        <v/>
      </c>
      <c r="Z465" s="25" t="str">
        <f t="shared" si="74"/>
        <v/>
      </c>
    </row>
    <row r="466" spans="9:26">
      <c r="I466" s="24">
        <f t="shared" si="66"/>
        <v>0</v>
      </c>
      <c r="J466" s="24" t="str">
        <f t="shared" si="67"/>
        <v>NO</v>
      </c>
      <c r="K466" s="24" t="str">
        <f t="shared" si="68"/>
        <v>NO</v>
      </c>
      <c r="L466" s="24" t="str">
        <f t="shared" si="69"/>
        <v>NO</v>
      </c>
      <c r="M466" s="24" t="str">
        <f t="shared" si="70"/>
        <v>NO</v>
      </c>
      <c r="N466" s="18" t="str">
        <f t="shared" si="71"/>
        <v/>
      </c>
      <c r="O466" s="21" t="str">
        <f>IF(FLOTA!A466="","",FLOTA!A466)</f>
        <v/>
      </c>
      <c r="P466" s="21" t="str">
        <f>IF(FLOTA!B466="","",FLOTA!B466)</f>
        <v/>
      </c>
      <c r="Q466" s="21" t="str">
        <f>IF(FLOTA!C466="","",FLOTA!C466)</f>
        <v/>
      </c>
      <c r="R466" s="21" t="str">
        <f>IF(FLOTA!D466="","",FLOTA!D466)</f>
        <v/>
      </c>
      <c r="S466" s="21" t="str">
        <f>IF(FLOTA!E466="","",FLOTA!E466)</f>
        <v/>
      </c>
      <c r="T466" s="21" t="str">
        <f>IF(FLOTA!F466="","",FLOTA!F466)</f>
        <v/>
      </c>
      <c r="U466" s="21" t="str">
        <f>IF(FLOTA!G466="","",FLOTA!G466)</f>
        <v/>
      </c>
      <c r="V466" s="21" t="str">
        <f>IF(FLOTA!H466="","",FLOTA!H466)</f>
        <v/>
      </c>
      <c r="W466" s="21" t="str">
        <f>IF(FLOTA!L466="","",FLOTA!L466)</f>
        <v/>
      </c>
      <c r="X466" s="25" t="str">
        <f t="shared" si="72"/>
        <v/>
      </c>
      <c r="Y466" s="24" t="str">
        <f t="shared" si="73"/>
        <v/>
      </c>
      <c r="Z466" s="25" t="str">
        <f t="shared" si="74"/>
        <v/>
      </c>
    </row>
    <row r="467" spans="9:26">
      <c r="I467" s="24">
        <f t="shared" si="66"/>
        <v>0</v>
      </c>
      <c r="J467" s="24" t="str">
        <f t="shared" si="67"/>
        <v>NO</v>
      </c>
      <c r="K467" s="24" t="str">
        <f t="shared" si="68"/>
        <v>NO</v>
      </c>
      <c r="L467" s="24" t="str">
        <f t="shared" si="69"/>
        <v>NO</v>
      </c>
      <c r="M467" s="24" t="str">
        <f t="shared" si="70"/>
        <v>NO</v>
      </c>
      <c r="N467" s="18" t="str">
        <f t="shared" si="71"/>
        <v/>
      </c>
      <c r="O467" s="21" t="str">
        <f>IF(FLOTA!A467="","",FLOTA!A467)</f>
        <v/>
      </c>
      <c r="P467" s="21" t="str">
        <f>IF(FLOTA!B467="","",FLOTA!B467)</f>
        <v/>
      </c>
      <c r="Q467" s="21" t="str">
        <f>IF(FLOTA!C467="","",FLOTA!C467)</f>
        <v/>
      </c>
      <c r="R467" s="21" t="str">
        <f>IF(FLOTA!D467="","",FLOTA!D467)</f>
        <v/>
      </c>
      <c r="S467" s="21" t="str">
        <f>IF(FLOTA!E467="","",FLOTA!E467)</f>
        <v/>
      </c>
      <c r="T467" s="21" t="str">
        <f>IF(FLOTA!F467="","",FLOTA!F467)</f>
        <v/>
      </c>
      <c r="U467" s="21" t="str">
        <f>IF(FLOTA!G467="","",FLOTA!G467)</f>
        <v/>
      </c>
      <c r="V467" s="21" t="str">
        <f>IF(FLOTA!H467="","",FLOTA!H467)</f>
        <v/>
      </c>
      <c r="W467" s="21" t="str">
        <f>IF(FLOTA!L467="","",FLOTA!L467)</f>
        <v/>
      </c>
      <c r="X467" s="25" t="str">
        <f t="shared" si="72"/>
        <v/>
      </c>
      <c r="Y467" s="24" t="str">
        <f t="shared" si="73"/>
        <v/>
      </c>
      <c r="Z467" s="25" t="str">
        <f t="shared" si="74"/>
        <v/>
      </c>
    </row>
    <row r="468" spans="9:26">
      <c r="I468" s="24">
        <f t="shared" si="66"/>
        <v>0</v>
      </c>
      <c r="J468" s="24" t="str">
        <f t="shared" si="67"/>
        <v>NO</v>
      </c>
      <c r="K468" s="24" t="str">
        <f t="shared" si="68"/>
        <v>NO</v>
      </c>
      <c r="L468" s="24" t="str">
        <f t="shared" si="69"/>
        <v>NO</v>
      </c>
      <c r="M468" s="24" t="str">
        <f t="shared" si="70"/>
        <v>NO</v>
      </c>
      <c r="N468" s="18" t="str">
        <f t="shared" si="71"/>
        <v/>
      </c>
      <c r="O468" s="21" t="str">
        <f>IF(FLOTA!A468="","",FLOTA!A468)</f>
        <v/>
      </c>
      <c r="P468" s="21" t="str">
        <f>IF(FLOTA!B468="","",FLOTA!B468)</f>
        <v/>
      </c>
      <c r="Q468" s="21" t="str">
        <f>IF(FLOTA!C468="","",FLOTA!C468)</f>
        <v/>
      </c>
      <c r="R468" s="21" t="str">
        <f>IF(FLOTA!D468="","",FLOTA!D468)</f>
        <v/>
      </c>
      <c r="S468" s="21" t="str">
        <f>IF(FLOTA!E468="","",FLOTA!E468)</f>
        <v/>
      </c>
      <c r="T468" s="21" t="str">
        <f>IF(FLOTA!F468="","",FLOTA!F468)</f>
        <v/>
      </c>
      <c r="U468" s="21" t="str">
        <f>IF(FLOTA!G468="","",FLOTA!G468)</f>
        <v/>
      </c>
      <c r="V468" s="21" t="str">
        <f>IF(FLOTA!H468="","",FLOTA!H468)</f>
        <v/>
      </c>
      <c r="W468" s="21" t="str">
        <f>IF(FLOTA!L468="","",FLOTA!L468)</f>
        <v/>
      </c>
      <c r="X468" s="25" t="str">
        <f t="shared" si="72"/>
        <v/>
      </c>
      <c r="Y468" s="24" t="str">
        <f t="shared" si="73"/>
        <v/>
      </c>
      <c r="Z468" s="25" t="str">
        <f t="shared" si="74"/>
        <v/>
      </c>
    </row>
    <row r="469" spans="9:26">
      <c r="I469" s="24">
        <f t="shared" si="66"/>
        <v>0</v>
      </c>
      <c r="J469" s="24" t="str">
        <f t="shared" si="67"/>
        <v>NO</v>
      </c>
      <c r="K469" s="24" t="str">
        <f t="shared" si="68"/>
        <v>NO</v>
      </c>
      <c r="L469" s="24" t="str">
        <f t="shared" si="69"/>
        <v>NO</v>
      </c>
      <c r="M469" s="24" t="str">
        <f t="shared" si="70"/>
        <v>NO</v>
      </c>
      <c r="N469" s="18" t="str">
        <f t="shared" si="71"/>
        <v/>
      </c>
      <c r="O469" s="21" t="str">
        <f>IF(FLOTA!A469="","",FLOTA!A469)</f>
        <v/>
      </c>
      <c r="P469" s="21" t="str">
        <f>IF(FLOTA!B469="","",FLOTA!B469)</f>
        <v/>
      </c>
      <c r="Q469" s="21" t="str">
        <f>IF(FLOTA!C469="","",FLOTA!C469)</f>
        <v/>
      </c>
      <c r="R469" s="21" t="str">
        <f>IF(FLOTA!D469="","",FLOTA!D469)</f>
        <v/>
      </c>
      <c r="S469" s="21" t="str">
        <f>IF(FLOTA!E469="","",FLOTA!E469)</f>
        <v/>
      </c>
      <c r="T469" s="21" t="str">
        <f>IF(FLOTA!F469="","",FLOTA!F469)</f>
        <v/>
      </c>
      <c r="U469" s="21" t="str">
        <f>IF(FLOTA!G469="","",FLOTA!G469)</f>
        <v/>
      </c>
      <c r="V469" s="21" t="str">
        <f>IF(FLOTA!H469="","",FLOTA!H469)</f>
        <v/>
      </c>
      <c r="W469" s="21" t="str">
        <f>IF(FLOTA!L469="","",FLOTA!L469)</f>
        <v/>
      </c>
      <c r="X469" s="25" t="str">
        <f t="shared" si="72"/>
        <v/>
      </c>
      <c r="Y469" s="24" t="str">
        <f t="shared" si="73"/>
        <v/>
      </c>
      <c r="Z469" s="25" t="str">
        <f t="shared" si="74"/>
        <v/>
      </c>
    </row>
    <row r="470" spans="9:26">
      <c r="I470" s="24">
        <f t="shared" si="66"/>
        <v>0</v>
      </c>
      <c r="J470" s="24" t="str">
        <f t="shared" si="67"/>
        <v>NO</v>
      </c>
      <c r="K470" s="24" t="str">
        <f t="shared" si="68"/>
        <v>NO</v>
      </c>
      <c r="L470" s="24" t="str">
        <f t="shared" si="69"/>
        <v>NO</v>
      </c>
      <c r="M470" s="24" t="str">
        <f t="shared" si="70"/>
        <v>NO</v>
      </c>
      <c r="N470" s="18" t="str">
        <f t="shared" si="71"/>
        <v/>
      </c>
      <c r="O470" s="21" t="str">
        <f>IF(FLOTA!A470="","",FLOTA!A470)</f>
        <v/>
      </c>
      <c r="P470" s="21" t="str">
        <f>IF(FLOTA!B470="","",FLOTA!B470)</f>
        <v/>
      </c>
      <c r="Q470" s="21" t="str">
        <f>IF(FLOTA!C470="","",FLOTA!C470)</f>
        <v/>
      </c>
      <c r="R470" s="21" t="str">
        <f>IF(FLOTA!D470="","",FLOTA!D470)</f>
        <v/>
      </c>
      <c r="S470" s="21" t="str">
        <f>IF(FLOTA!E470="","",FLOTA!E470)</f>
        <v/>
      </c>
      <c r="T470" s="21" t="str">
        <f>IF(FLOTA!F470="","",FLOTA!F470)</f>
        <v/>
      </c>
      <c r="U470" s="21" t="str">
        <f>IF(FLOTA!G470="","",FLOTA!G470)</f>
        <v/>
      </c>
      <c r="V470" s="21" t="str">
        <f>IF(FLOTA!H470="","",FLOTA!H470)</f>
        <v/>
      </c>
      <c r="W470" s="21" t="str">
        <f>IF(FLOTA!L470="","",FLOTA!L470)</f>
        <v/>
      </c>
      <c r="X470" s="25" t="str">
        <f t="shared" si="72"/>
        <v/>
      </c>
      <c r="Y470" s="24" t="str">
        <f t="shared" si="73"/>
        <v/>
      </c>
      <c r="Z470" s="25" t="str">
        <f t="shared" si="74"/>
        <v/>
      </c>
    </row>
    <row r="471" spans="9:26">
      <c r="I471" s="24">
        <f t="shared" si="66"/>
        <v>0</v>
      </c>
      <c r="J471" s="24" t="str">
        <f t="shared" si="67"/>
        <v>NO</v>
      </c>
      <c r="K471" s="24" t="str">
        <f t="shared" si="68"/>
        <v>NO</v>
      </c>
      <c r="L471" s="24" t="str">
        <f t="shared" si="69"/>
        <v>NO</v>
      </c>
      <c r="M471" s="24" t="str">
        <f t="shared" si="70"/>
        <v>NO</v>
      </c>
      <c r="N471" s="18" t="str">
        <f t="shared" si="71"/>
        <v/>
      </c>
      <c r="O471" s="21" t="str">
        <f>IF(FLOTA!A471="","",FLOTA!A471)</f>
        <v/>
      </c>
      <c r="P471" s="21" t="str">
        <f>IF(FLOTA!B471="","",FLOTA!B471)</f>
        <v/>
      </c>
      <c r="Q471" s="21" t="str">
        <f>IF(FLOTA!C471="","",FLOTA!C471)</f>
        <v/>
      </c>
      <c r="R471" s="21" t="str">
        <f>IF(FLOTA!D471="","",FLOTA!D471)</f>
        <v/>
      </c>
      <c r="S471" s="21" t="str">
        <f>IF(FLOTA!E471="","",FLOTA!E471)</f>
        <v/>
      </c>
      <c r="T471" s="21" t="str">
        <f>IF(FLOTA!F471="","",FLOTA!F471)</f>
        <v/>
      </c>
      <c r="U471" s="21" t="str">
        <f>IF(FLOTA!G471="","",FLOTA!G471)</f>
        <v/>
      </c>
      <c r="V471" s="21" t="str">
        <f>IF(FLOTA!H471="","",FLOTA!H471)</f>
        <v/>
      </c>
      <c r="W471" s="21" t="str">
        <f>IF(FLOTA!L471="","",FLOTA!L471)</f>
        <v/>
      </c>
      <c r="X471" s="25" t="str">
        <f t="shared" si="72"/>
        <v/>
      </c>
      <c r="Y471" s="24" t="str">
        <f t="shared" si="73"/>
        <v/>
      </c>
      <c r="Z471" s="25" t="str">
        <f t="shared" si="74"/>
        <v/>
      </c>
    </row>
    <row r="472" spans="9:26">
      <c r="I472" s="24">
        <f t="shared" si="66"/>
        <v>0</v>
      </c>
      <c r="J472" s="24" t="str">
        <f t="shared" si="67"/>
        <v>NO</v>
      </c>
      <c r="K472" s="24" t="str">
        <f t="shared" si="68"/>
        <v>NO</v>
      </c>
      <c r="L472" s="24" t="str">
        <f t="shared" si="69"/>
        <v>NO</v>
      </c>
      <c r="M472" s="24" t="str">
        <f t="shared" si="70"/>
        <v>NO</v>
      </c>
      <c r="N472" s="18" t="str">
        <f t="shared" si="71"/>
        <v/>
      </c>
      <c r="O472" s="21" t="str">
        <f>IF(FLOTA!A472="","",FLOTA!A472)</f>
        <v/>
      </c>
      <c r="P472" s="21" t="str">
        <f>IF(FLOTA!B472="","",FLOTA!B472)</f>
        <v/>
      </c>
      <c r="Q472" s="21" t="str">
        <f>IF(FLOTA!C472="","",FLOTA!C472)</f>
        <v/>
      </c>
      <c r="R472" s="21" t="str">
        <f>IF(FLOTA!D472="","",FLOTA!D472)</f>
        <v/>
      </c>
      <c r="S472" s="21" t="str">
        <f>IF(FLOTA!E472="","",FLOTA!E472)</f>
        <v/>
      </c>
      <c r="T472" s="21" t="str">
        <f>IF(FLOTA!F472="","",FLOTA!F472)</f>
        <v/>
      </c>
      <c r="U472" s="21" t="str">
        <f>IF(FLOTA!G472="","",FLOTA!G472)</f>
        <v/>
      </c>
      <c r="V472" s="21" t="str">
        <f>IF(FLOTA!H472="","",FLOTA!H472)</f>
        <v/>
      </c>
      <c r="W472" s="21" t="str">
        <f>IF(FLOTA!L472="","",FLOTA!L472)</f>
        <v/>
      </c>
      <c r="X472" s="25" t="str">
        <f t="shared" si="72"/>
        <v/>
      </c>
      <c r="Y472" s="24" t="str">
        <f t="shared" si="73"/>
        <v/>
      </c>
      <c r="Z472" s="25" t="str">
        <f t="shared" si="74"/>
        <v/>
      </c>
    </row>
    <row r="473" spans="9:26">
      <c r="I473" s="24">
        <f t="shared" si="66"/>
        <v>0</v>
      </c>
      <c r="J473" s="24" t="str">
        <f t="shared" si="67"/>
        <v>NO</v>
      </c>
      <c r="K473" s="24" t="str">
        <f t="shared" si="68"/>
        <v>NO</v>
      </c>
      <c r="L473" s="24" t="str">
        <f t="shared" si="69"/>
        <v>NO</v>
      </c>
      <c r="M473" s="24" t="str">
        <f t="shared" si="70"/>
        <v>NO</v>
      </c>
      <c r="N473" s="18" t="str">
        <f t="shared" si="71"/>
        <v/>
      </c>
      <c r="O473" s="21" t="str">
        <f>IF(FLOTA!A473="","",FLOTA!A473)</f>
        <v/>
      </c>
      <c r="P473" s="21" t="str">
        <f>IF(FLOTA!B473="","",FLOTA!B473)</f>
        <v/>
      </c>
      <c r="Q473" s="21" t="str">
        <f>IF(FLOTA!C473="","",FLOTA!C473)</f>
        <v/>
      </c>
      <c r="R473" s="21" t="str">
        <f>IF(FLOTA!D473="","",FLOTA!D473)</f>
        <v/>
      </c>
      <c r="S473" s="21" t="str">
        <f>IF(FLOTA!E473="","",FLOTA!E473)</f>
        <v/>
      </c>
      <c r="T473" s="21" t="str">
        <f>IF(FLOTA!F473="","",FLOTA!F473)</f>
        <v/>
      </c>
      <c r="U473" s="21" t="str">
        <f>IF(FLOTA!G473="","",FLOTA!G473)</f>
        <v/>
      </c>
      <c r="V473" s="21" t="str">
        <f>IF(FLOTA!H473="","",FLOTA!H473)</f>
        <v/>
      </c>
      <c r="W473" s="21" t="str">
        <f>IF(FLOTA!L473="","",FLOTA!L473)</f>
        <v/>
      </c>
      <c r="X473" s="25" t="str">
        <f t="shared" si="72"/>
        <v/>
      </c>
      <c r="Y473" s="24" t="str">
        <f t="shared" si="73"/>
        <v/>
      </c>
      <c r="Z473" s="25" t="str">
        <f t="shared" si="74"/>
        <v/>
      </c>
    </row>
    <row r="474" spans="9:26">
      <c r="I474" s="24">
        <f t="shared" si="66"/>
        <v>0</v>
      </c>
      <c r="J474" s="24" t="str">
        <f t="shared" si="67"/>
        <v>NO</v>
      </c>
      <c r="K474" s="24" t="str">
        <f t="shared" si="68"/>
        <v>NO</v>
      </c>
      <c r="L474" s="24" t="str">
        <f t="shared" si="69"/>
        <v>NO</v>
      </c>
      <c r="M474" s="24" t="str">
        <f t="shared" si="70"/>
        <v>NO</v>
      </c>
      <c r="N474" s="18" t="str">
        <f t="shared" si="71"/>
        <v/>
      </c>
      <c r="O474" s="21" t="str">
        <f>IF(FLOTA!A474="","",FLOTA!A474)</f>
        <v/>
      </c>
      <c r="P474" s="21" t="str">
        <f>IF(FLOTA!B474="","",FLOTA!B474)</f>
        <v/>
      </c>
      <c r="Q474" s="21" t="str">
        <f>IF(FLOTA!C474="","",FLOTA!C474)</f>
        <v/>
      </c>
      <c r="R474" s="21" t="str">
        <f>IF(FLOTA!D474="","",FLOTA!D474)</f>
        <v/>
      </c>
      <c r="S474" s="21" t="str">
        <f>IF(FLOTA!E474="","",FLOTA!E474)</f>
        <v/>
      </c>
      <c r="T474" s="21" t="str">
        <f>IF(FLOTA!F474="","",FLOTA!F474)</f>
        <v/>
      </c>
      <c r="U474" s="21" t="str">
        <f>IF(FLOTA!G474="","",FLOTA!G474)</f>
        <v/>
      </c>
      <c r="V474" s="21" t="str">
        <f>IF(FLOTA!H474="","",FLOTA!H474)</f>
        <v/>
      </c>
      <c r="W474" s="21" t="str">
        <f>IF(FLOTA!L474="","",FLOTA!L474)</f>
        <v/>
      </c>
      <c r="X474" s="25" t="str">
        <f t="shared" si="72"/>
        <v/>
      </c>
      <c r="Y474" s="24" t="str">
        <f t="shared" si="73"/>
        <v/>
      </c>
      <c r="Z474" s="25" t="str">
        <f t="shared" si="74"/>
        <v/>
      </c>
    </row>
    <row r="475" spans="9:26">
      <c r="I475" s="24">
        <f t="shared" si="66"/>
        <v>0</v>
      </c>
      <c r="J475" s="24" t="str">
        <f t="shared" si="67"/>
        <v>NO</v>
      </c>
      <c r="K475" s="24" t="str">
        <f t="shared" si="68"/>
        <v>NO</v>
      </c>
      <c r="L475" s="24" t="str">
        <f t="shared" si="69"/>
        <v>NO</v>
      </c>
      <c r="M475" s="24" t="str">
        <f t="shared" si="70"/>
        <v>NO</v>
      </c>
      <c r="N475" s="18" t="str">
        <f t="shared" si="71"/>
        <v/>
      </c>
      <c r="O475" s="21" t="str">
        <f>IF(FLOTA!A475="","",FLOTA!A475)</f>
        <v/>
      </c>
      <c r="P475" s="21" t="str">
        <f>IF(FLOTA!B475="","",FLOTA!B475)</f>
        <v/>
      </c>
      <c r="Q475" s="21" t="str">
        <f>IF(FLOTA!C475="","",FLOTA!C475)</f>
        <v/>
      </c>
      <c r="R475" s="21" t="str">
        <f>IF(FLOTA!D475="","",FLOTA!D475)</f>
        <v/>
      </c>
      <c r="S475" s="21" t="str">
        <f>IF(FLOTA!E475="","",FLOTA!E475)</f>
        <v/>
      </c>
      <c r="T475" s="21" t="str">
        <f>IF(FLOTA!F475="","",FLOTA!F475)</f>
        <v/>
      </c>
      <c r="U475" s="21" t="str">
        <f>IF(FLOTA!G475="","",FLOTA!G475)</f>
        <v/>
      </c>
      <c r="V475" s="21" t="str">
        <f>IF(FLOTA!H475="","",FLOTA!H475)</f>
        <v/>
      </c>
      <c r="W475" s="21" t="str">
        <f>IF(FLOTA!L475="","",FLOTA!L475)</f>
        <v/>
      </c>
      <c r="X475" s="25" t="str">
        <f t="shared" si="72"/>
        <v/>
      </c>
      <c r="Y475" s="24" t="str">
        <f t="shared" si="73"/>
        <v/>
      </c>
      <c r="Z475" s="25" t="str">
        <f t="shared" si="74"/>
        <v/>
      </c>
    </row>
    <row r="476" spans="9:26">
      <c r="I476" s="24">
        <f t="shared" si="66"/>
        <v>0</v>
      </c>
      <c r="J476" s="24" t="str">
        <f t="shared" si="67"/>
        <v>NO</v>
      </c>
      <c r="K476" s="24" t="str">
        <f t="shared" si="68"/>
        <v>NO</v>
      </c>
      <c r="L476" s="24" t="str">
        <f t="shared" si="69"/>
        <v>NO</v>
      </c>
      <c r="M476" s="24" t="str">
        <f t="shared" si="70"/>
        <v>NO</v>
      </c>
      <c r="N476" s="18" t="str">
        <f t="shared" si="71"/>
        <v/>
      </c>
      <c r="O476" s="21" t="str">
        <f>IF(FLOTA!A476="","",FLOTA!A476)</f>
        <v/>
      </c>
      <c r="P476" s="21" t="str">
        <f>IF(FLOTA!B476="","",FLOTA!B476)</f>
        <v/>
      </c>
      <c r="Q476" s="21" t="str">
        <f>IF(FLOTA!C476="","",FLOTA!C476)</f>
        <v/>
      </c>
      <c r="R476" s="21" t="str">
        <f>IF(FLOTA!D476="","",FLOTA!D476)</f>
        <v/>
      </c>
      <c r="S476" s="21" t="str">
        <f>IF(FLOTA!E476="","",FLOTA!E476)</f>
        <v/>
      </c>
      <c r="T476" s="21" t="str">
        <f>IF(FLOTA!F476="","",FLOTA!F476)</f>
        <v/>
      </c>
      <c r="U476" s="21" t="str">
        <f>IF(FLOTA!G476="","",FLOTA!G476)</f>
        <v/>
      </c>
      <c r="V476" s="21" t="str">
        <f>IF(FLOTA!H476="","",FLOTA!H476)</f>
        <v/>
      </c>
      <c r="W476" s="21" t="str">
        <f>IF(FLOTA!L476="","",FLOTA!L476)</f>
        <v/>
      </c>
      <c r="X476" s="25" t="str">
        <f t="shared" si="72"/>
        <v/>
      </c>
      <c r="Y476" s="24" t="str">
        <f t="shared" si="73"/>
        <v/>
      </c>
      <c r="Z476" s="25" t="str">
        <f t="shared" si="74"/>
        <v/>
      </c>
    </row>
    <row r="477" spans="9:26">
      <c r="I477" s="24">
        <f t="shared" si="66"/>
        <v>0</v>
      </c>
      <c r="J477" s="24" t="str">
        <f t="shared" si="67"/>
        <v>NO</v>
      </c>
      <c r="K477" s="24" t="str">
        <f t="shared" si="68"/>
        <v>NO</v>
      </c>
      <c r="L477" s="24" t="str">
        <f t="shared" si="69"/>
        <v>NO</v>
      </c>
      <c r="M477" s="24" t="str">
        <f t="shared" si="70"/>
        <v>NO</v>
      </c>
      <c r="N477" s="18" t="str">
        <f t="shared" si="71"/>
        <v/>
      </c>
      <c r="O477" s="21" t="str">
        <f>IF(FLOTA!A477="","",FLOTA!A477)</f>
        <v/>
      </c>
      <c r="P477" s="21" t="str">
        <f>IF(FLOTA!B477="","",FLOTA!B477)</f>
        <v/>
      </c>
      <c r="Q477" s="21" t="str">
        <f>IF(FLOTA!C477="","",FLOTA!C477)</f>
        <v/>
      </c>
      <c r="R477" s="21" t="str">
        <f>IF(FLOTA!D477="","",FLOTA!D477)</f>
        <v/>
      </c>
      <c r="S477" s="21" t="str">
        <f>IF(FLOTA!E477="","",FLOTA!E477)</f>
        <v/>
      </c>
      <c r="T477" s="21" t="str">
        <f>IF(FLOTA!F477="","",FLOTA!F477)</f>
        <v/>
      </c>
      <c r="U477" s="21" t="str">
        <f>IF(FLOTA!G477="","",FLOTA!G477)</f>
        <v/>
      </c>
      <c r="V477" s="21" t="str">
        <f>IF(FLOTA!H477="","",FLOTA!H477)</f>
        <v/>
      </c>
      <c r="W477" s="21" t="str">
        <f>IF(FLOTA!L477="","",FLOTA!L477)</f>
        <v/>
      </c>
      <c r="X477" s="25" t="str">
        <f t="shared" si="72"/>
        <v/>
      </c>
      <c r="Y477" s="24" t="str">
        <f t="shared" si="73"/>
        <v/>
      </c>
      <c r="Z477" s="25" t="str">
        <f t="shared" si="74"/>
        <v/>
      </c>
    </row>
    <row r="478" spans="9:26">
      <c r="I478" s="24">
        <f t="shared" si="66"/>
        <v>0</v>
      </c>
      <c r="J478" s="24" t="str">
        <f t="shared" si="67"/>
        <v>NO</v>
      </c>
      <c r="K478" s="24" t="str">
        <f t="shared" si="68"/>
        <v>NO</v>
      </c>
      <c r="L478" s="24" t="str">
        <f t="shared" si="69"/>
        <v>NO</v>
      </c>
      <c r="M478" s="24" t="str">
        <f t="shared" si="70"/>
        <v>NO</v>
      </c>
      <c r="N478" s="18" t="str">
        <f t="shared" si="71"/>
        <v/>
      </c>
      <c r="O478" s="21" t="str">
        <f>IF(FLOTA!A478="","",FLOTA!A478)</f>
        <v/>
      </c>
      <c r="P478" s="21" t="str">
        <f>IF(FLOTA!B478="","",FLOTA!B478)</f>
        <v/>
      </c>
      <c r="Q478" s="21" t="str">
        <f>IF(FLOTA!C478="","",FLOTA!C478)</f>
        <v/>
      </c>
      <c r="R478" s="21" t="str">
        <f>IF(FLOTA!D478="","",FLOTA!D478)</f>
        <v/>
      </c>
      <c r="S478" s="21" t="str">
        <f>IF(FLOTA!E478="","",FLOTA!E478)</f>
        <v/>
      </c>
      <c r="T478" s="21" t="str">
        <f>IF(FLOTA!F478="","",FLOTA!F478)</f>
        <v/>
      </c>
      <c r="U478" s="21" t="str">
        <f>IF(FLOTA!G478="","",FLOTA!G478)</f>
        <v/>
      </c>
      <c r="V478" s="21" t="str">
        <f>IF(FLOTA!H478="","",FLOTA!H478)</f>
        <v/>
      </c>
      <c r="W478" s="21" t="str">
        <f>IF(FLOTA!L478="","",FLOTA!L478)</f>
        <v/>
      </c>
      <c r="X478" s="25" t="str">
        <f t="shared" si="72"/>
        <v/>
      </c>
      <c r="Y478" s="24" t="str">
        <f t="shared" si="73"/>
        <v/>
      </c>
      <c r="Z478" s="25" t="str">
        <f t="shared" si="74"/>
        <v/>
      </c>
    </row>
    <row r="479" spans="9:26">
      <c r="I479" s="24">
        <f t="shared" si="66"/>
        <v>0</v>
      </c>
      <c r="J479" s="24" t="str">
        <f t="shared" si="67"/>
        <v>NO</v>
      </c>
      <c r="K479" s="24" t="str">
        <f t="shared" si="68"/>
        <v>NO</v>
      </c>
      <c r="L479" s="24" t="str">
        <f t="shared" si="69"/>
        <v>NO</v>
      </c>
      <c r="M479" s="24" t="str">
        <f t="shared" si="70"/>
        <v>NO</v>
      </c>
      <c r="N479" s="18" t="str">
        <f t="shared" si="71"/>
        <v/>
      </c>
      <c r="O479" s="21" t="str">
        <f>IF(FLOTA!A479="","",FLOTA!A479)</f>
        <v/>
      </c>
      <c r="P479" s="21" t="str">
        <f>IF(FLOTA!B479="","",FLOTA!B479)</f>
        <v/>
      </c>
      <c r="Q479" s="21" t="str">
        <f>IF(FLOTA!C479="","",FLOTA!C479)</f>
        <v/>
      </c>
      <c r="R479" s="21" t="str">
        <f>IF(FLOTA!D479="","",FLOTA!D479)</f>
        <v/>
      </c>
      <c r="S479" s="21" t="str">
        <f>IF(FLOTA!E479="","",FLOTA!E479)</f>
        <v/>
      </c>
      <c r="T479" s="21" t="str">
        <f>IF(FLOTA!F479="","",FLOTA!F479)</f>
        <v/>
      </c>
      <c r="U479" s="21" t="str">
        <f>IF(FLOTA!G479="","",FLOTA!G479)</f>
        <v/>
      </c>
      <c r="V479" s="21" t="str">
        <f>IF(FLOTA!H479="","",FLOTA!H479)</f>
        <v/>
      </c>
      <c r="W479" s="21" t="str">
        <f>IF(FLOTA!L479="","",FLOTA!L479)</f>
        <v/>
      </c>
      <c r="X479" s="25" t="str">
        <f t="shared" si="72"/>
        <v/>
      </c>
      <c r="Y479" s="24" t="str">
        <f t="shared" si="73"/>
        <v/>
      </c>
      <c r="Z479" s="25" t="str">
        <f t="shared" si="74"/>
        <v/>
      </c>
    </row>
    <row r="480" spans="9:26">
      <c r="I480" s="24">
        <f t="shared" si="66"/>
        <v>0</v>
      </c>
      <c r="J480" s="24" t="str">
        <f t="shared" si="67"/>
        <v>NO</v>
      </c>
      <c r="K480" s="24" t="str">
        <f t="shared" si="68"/>
        <v>NO</v>
      </c>
      <c r="L480" s="24" t="str">
        <f t="shared" si="69"/>
        <v>NO</v>
      </c>
      <c r="M480" s="24" t="str">
        <f t="shared" si="70"/>
        <v>NO</v>
      </c>
      <c r="N480" s="18" t="str">
        <f t="shared" si="71"/>
        <v/>
      </c>
      <c r="O480" s="21" t="str">
        <f>IF(FLOTA!A480="","",FLOTA!A480)</f>
        <v/>
      </c>
      <c r="P480" s="21" t="str">
        <f>IF(FLOTA!B480="","",FLOTA!B480)</f>
        <v/>
      </c>
      <c r="Q480" s="21" t="str">
        <f>IF(FLOTA!C480="","",FLOTA!C480)</f>
        <v/>
      </c>
      <c r="R480" s="21" t="str">
        <f>IF(FLOTA!D480="","",FLOTA!D480)</f>
        <v/>
      </c>
      <c r="S480" s="21" t="str">
        <f>IF(FLOTA!E480="","",FLOTA!E480)</f>
        <v/>
      </c>
      <c r="T480" s="21" t="str">
        <f>IF(FLOTA!F480="","",FLOTA!F480)</f>
        <v/>
      </c>
      <c r="U480" s="21" t="str">
        <f>IF(FLOTA!G480="","",FLOTA!G480)</f>
        <v/>
      </c>
      <c r="V480" s="21" t="str">
        <f>IF(FLOTA!H480="","",FLOTA!H480)</f>
        <v/>
      </c>
      <c r="W480" s="21" t="str">
        <f>IF(FLOTA!L480="","",FLOTA!L480)</f>
        <v/>
      </c>
      <c r="X480" s="25" t="str">
        <f t="shared" si="72"/>
        <v/>
      </c>
      <c r="Y480" s="24" t="str">
        <f t="shared" si="73"/>
        <v/>
      </c>
      <c r="Z480" s="25" t="str">
        <f t="shared" si="74"/>
        <v/>
      </c>
    </row>
    <row r="481" spans="9:26">
      <c r="I481" s="24">
        <f t="shared" si="66"/>
        <v>0</v>
      </c>
      <c r="J481" s="24" t="str">
        <f t="shared" si="67"/>
        <v>NO</v>
      </c>
      <c r="K481" s="24" t="str">
        <f t="shared" si="68"/>
        <v>NO</v>
      </c>
      <c r="L481" s="24" t="str">
        <f t="shared" si="69"/>
        <v>NO</v>
      </c>
      <c r="M481" s="24" t="str">
        <f t="shared" si="70"/>
        <v>NO</v>
      </c>
      <c r="N481" s="18" t="str">
        <f t="shared" si="71"/>
        <v/>
      </c>
      <c r="O481" s="21" t="str">
        <f>IF(FLOTA!A481="","",FLOTA!A481)</f>
        <v/>
      </c>
      <c r="P481" s="21" t="str">
        <f>IF(FLOTA!B481="","",FLOTA!B481)</f>
        <v/>
      </c>
      <c r="Q481" s="21" t="str">
        <f>IF(FLOTA!C481="","",FLOTA!C481)</f>
        <v/>
      </c>
      <c r="R481" s="21" t="str">
        <f>IF(FLOTA!D481="","",FLOTA!D481)</f>
        <v/>
      </c>
      <c r="S481" s="21" t="str">
        <f>IF(FLOTA!E481="","",FLOTA!E481)</f>
        <v/>
      </c>
      <c r="T481" s="21" t="str">
        <f>IF(FLOTA!F481="","",FLOTA!F481)</f>
        <v/>
      </c>
      <c r="U481" s="21" t="str">
        <f>IF(FLOTA!G481="","",FLOTA!G481)</f>
        <v/>
      </c>
      <c r="V481" s="21" t="str">
        <f>IF(FLOTA!H481="","",FLOTA!H481)</f>
        <v/>
      </c>
      <c r="W481" s="21" t="str">
        <f>IF(FLOTA!L481="","",FLOTA!L481)</f>
        <v/>
      </c>
      <c r="X481" s="25" t="str">
        <f t="shared" si="72"/>
        <v/>
      </c>
      <c r="Y481" s="24" t="str">
        <f t="shared" si="73"/>
        <v/>
      </c>
      <c r="Z481" s="25" t="str">
        <f t="shared" si="74"/>
        <v/>
      </c>
    </row>
    <row r="482" spans="9:26">
      <c r="I482" s="24">
        <f t="shared" si="66"/>
        <v>0</v>
      </c>
      <c r="J482" s="24" t="str">
        <f t="shared" si="67"/>
        <v>NO</v>
      </c>
      <c r="K482" s="24" t="str">
        <f t="shared" si="68"/>
        <v>NO</v>
      </c>
      <c r="L482" s="24" t="str">
        <f t="shared" si="69"/>
        <v>NO</v>
      </c>
      <c r="M482" s="24" t="str">
        <f t="shared" si="70"/>
        <v>NO</v>
      </c>
      <c r="N482" s="18" t="str">
        <f t="shared" si="71"/>
        <v/>
      </c>
      <c r="O482" s="21" t="str">
        <f>IF(FLOTA!A482="","",FLOTA!A482)</f>
        <v/>
      </c>
      <c r="P482" s="21" t="str">
        <f>IF(FLOTA!B482="","",FLOTA!B482)</f>
        <v/>
      </c>
      <c r="Q482" s="21" t="str">
        <f>IF(FLOTA!C482="","",FLOTA!C482)</f>
        <v/>
      </c>
      <c r="R482" s="21" t="str">
        <f>IF(FLOTA!D482="","",FLOTA!D482)</f>
        <v/>
      </c>
      <c r="S482" s="21" t="str">
        <f>IF(FLOTA!E482="","",FLOTA!E482)</f>
        <v/>
      </c>
      <c r="T482" s="21" t="str">
        <f>IF(FLOTA!F482="","",FLOTA!F482)</f>
        <v/>
      </c>
      <c r="U482" s="21" t="str">
        <f>IF(FLOTA!G482="","",FLOTA!G482)</f>
        <v/>
      </c>
      <c r="V482" s="21" t="str">
        <f>IF(FLOTA!H482="","",FLOTA!H482)</f>
        <v/>
      </c>
      <c r="W482" s="21" t="str">
        <f>IF(FLOTA!L482="","",FLOTA!L482)</f>
        <v/>
      </c>
      <c r="X482" s="25" t="str">
        <f t="shared" si="72"/>
        <v/>
      </c>
      <c r="Y482" s="24" t="str">
        <f t="shared" si="73"/>
        <v/>
      </c>
      <c r="Z482" s="25" t="str">
        <f t="shared" si="74"/>
        <v/>
      </c>
    </row>
    <row r="483" spans="9:26">
      <c r="I483" s="24">
        <f t="shared" si="66"/>
        <v>0</v>
      </c>
      <c r="J483" s="24" t="str">
        <f t="shared" si="67"/>
        <v>NO</v>
      </c>
      <c r="K483" s="24" t="str">
        <f t="shared" si="68"/>
        <v>NO</v>
      </c>
      <c r="L483" s="24" t="str">
        <f t="shared" si="69"/>
        <v>NO</v>
      </c>
      <c r="M483" s="24" t="str">
        <f t="shared" si="70"/>
        <v>NO</v>
      </c>
      <c r="N483" s="18" t="str">
        <f t="shared" si="71"/>
        <v/>
      </c>
      <c r="O483" s="21" t="str">
        <f>IF(FLOTA!A483="","",FLOTA!A483)</f>
        <v/>
      </c>
      <c r="P483" s="21" t="str">
        <f>IF(FLOTA!B483="","",FLOTA!B483)</f>
        <v/>
      </c>
      <c r="Q483" s="21" t="str">
        <f>IF(FLOTA!C483="","",FLOTA!C483)</f>
        <v/>
      </c>
      <c r="R483" s="21" t="str">
        <f>IF(FLOTA!D483="","",FLOTA!D483)</f>
        <v/>
      </c>
      <c r="S483" s="21" t="str">
        <f>IF(FLOTA!E483="","",FLOTA!E483)</f>
        <v/>
      </c>
      <c r="T483" s="21" t="str">
        <f>IF(FLOTA!F483="","",FLOTA!F483)</f>
        <v/>
      </c>
      <c r="U483" s="21" t="str">
        <f>IF(FLOTA!G483="","",FLOTA!G483)</f>
        <v/>
      </c>
      <c r="V483" s="21" t="str">
        <f>IF(FLOTA!H483="","",FLOTA!H483)</f>
        <v/>
      </c>
      <c r="W483" s="21" t="str">
        <f>IF(FLOTA!L483="","",FLOTA!L483)</f>
        <v/>
      </c>
      <c r="X483" s="25" t="str">
        <f t="shared" si="72"/>
        <v/>
      </c>
      <c r="Y483" s="24" t="str">
        <f t="shared" si="73"/>
        <v/>
      </c>
      <c r="Z483" s="25" t="str">
        <f t="shared" si="74"/>
        <v/>
      </c>
    </row>
    <row r="484" spans="9:26">
      <c r="I484" s="24">
        <f t="shared" si="66"/>
        <v>0</v>
      </c>
      <c r="J484" s="24" t="str">
        <f t="shared" si="67"/>
        <v>NO</v>
      </c>
      <c r="K484" s="24" t="str">
        <f t="shared" si="68"/>
        <v>NO</v>
      </c>
      <c r="L484" s="24" t="str">
        <f t="shared" si="69"/>
        <v>NO</v>
      </c>
      <c r="M484" s="24" t="str">
        <f t="shared" si="70"/>
        <v>NO</v>
      </c>
      <c r="N484" s="18" t="str">
        <f t="shared" si="71"/>
        <v/>
      </c>
      <c r="O484" s="21" t="str">
        <f>IF(FLOTA!A484="","",FLOTA!A484)</f>
        <v/>
      </c>
      <c r="P484" s="21" t="str">
        <f>IF(FLOTA!B484="","",FLOTA!B484)</f>
        <v/>
      </c>
      <c r="Q484" s="21" t="str">
        <f>IF(FLOTA!C484="","",FLOTA!C484)</f>
        <v/>
      </c>
      <c r="R484" s="21" t="str">
        <f>IF(FLOTA!D484="","",FLOTA!D484)</f>
        <v/>
      </c>
      <c r="S484" s="21" t="str">
        <f>IF(FLOTA!E484="","",FLOTA!E484)</f>
        <v/>
      </c>
      <c r="T484" s="21" t="str">
        <f>IF(FLOTA!F484="","",FLOTA!F484)</f>
        <v/>
      </c>
      <c r="U484" s="21" t="str">
        <f>IF(FLOTA!G484="","",FLOTA!G484)</f>
        <v/>
      </c>
      <c r="V484" s="21" t="str">
        <f>IF(FLOTA!H484="","",FLOTA!H484)</f>
        <v/>
      </c>
      <c r="W484" s="21" t="str">
        <f>IF(FLOTA!L484="","",FLOTA!L484)</f>
        <v/>
      </c>
      <c r="X484" s="25" t="str">
        <f t="shared" si="72"/>
        <v/>
      </c>
      <c r="Y484" s="24" t="str">
        <f t="shared" si="73"/>
        <v/>
      </c>
      <c r="Z484" s="25" t="str">
        <f t="shared" si="74"/>
        <v/>
      </c>
    </row>
    <row r="485" spans="9:26">
      <c r="I485" s="24">
        <f t="shared" si="66"/>
        <v>0</v>
      </c>
      <c r="J485" s="24" t="str">
        <f t="shared" si="67"/>
        <v>NO</v>
      </c>
      <c r="K485" s="24" t="str">
        <f t="shared" si="68"/>
        <v>NO</v>
      </c>
      <c r="L485" s="24" t="str">
        <f t="shared" si="69"/>
        <v>NO</v>
      </c>
      <c r="M485" s="24" t="str">
        <f t="shared" si="70"/>
        <v>NO</v>
      </c>
      <c r="N485" s="18" t="str">
        <f t="shared" si="71"/>
        <v/>
      </c>
      <c r="O485" s="21" t="str">
        <f>IF(FLOTA!A485="","",FLOTA!A485)</f>
        <v/>
      </c>
      <c r="P485" s="21" t="str">
        <f>IF(FLOTA!B485="","",FLOTA!B485)</f>
        <v/>
      </c>
      <c r="Q485" s="21" t="str">
        <f>IF(FLOTA!C485="","",FLOTA!C485)</f>
        <v/>
      </c>
      <c r="R485" s="21" t="str">
        <f>IF(FLOTA!D485="","",FLOTA!D485)</f>
        <v/>
      </c>
      <c r="S485" s="21" t="str">
        <f>IF(FLOTA!E485="","",FLOTA!E485)</f>
        <v/>
      </c>
      <c r="T485" s="21" t="str">
        <f>IF(FLOTA!F485="","",FLOTA!F485)</f>
        <v/>
      </c>
      <c r="U485" s="21" t="str">
        <f>IF(FLOTA!G485="","",FLOTA!G485)</f>
        <v/>
      </c>
      <c r="V485" s="21" t="str">
        <f>IF(FLOTA!H485="","",FLOTA!H485)</f>
        <v/>
      </c>
      <c r="W485" s="21" t="str">
        <f>IF(FLOTA!L485="","",FLOTA!L485)</f>
        <v/>
      </c>
      <c r="X485" s="25" t="str">
        <f t="shared" si="72"/>
        <v/>
      </c>
      <c r="Y485" s="24" t="str">
        <f t="shared" si="73"/>
        <v/>
      </c>
      <c r="Z485" s="25" t="str">
        <f t="shared" si="74"/>
        <v/>
      </c>
    </row>
    <row r="486" spans="9:26">
      <c r="I486" s="24">
        <f t="shared" si="66"/>
        <v>0</v>
      </c>
      <c r="J486" s="24" t="str">
        <f t="shared" si="67"/>
        <v>NO</v>
      </c>
      <c r="K486" s="24" t="str">
        <f t="shared" si="68"/>
        <v>NO</v>
      </c>
      <c r="L486" s="24" t="str">
        <f t="shared" si="69"/>
        <v>NO</v>
      </c>
      <c r="M486" s="24" t="str">
        <f t="shared" si="70"/>
        <v>NO</v>
      </c>
      <c r="N486" s="18" t="str">
        <f t="shared" si="71"/>
        <v/>
      </c>
      <c r="O486" s="21" t="str">
        <f>IF(FLOTA!A486="","",FLOTA!A486)</f>
        <v/>
      </c>
      <c r="P486" s="21" t="str">
        <f>IF(FLOTA!B486="","",FLOTA!B486)</f>
        <v/>
      </c>
      <c r="Q486" s="21" t="str">
        <f>IF(FLOTA!C486="","",FLOTA!C486)</f>
        <v/>
      </c>
      <c r="R486" s="21" t="str">
        <f>IF(FLOTA!D486="","",FLOTA!D486)</f>
        <v/>
      </c>
      <c r="S486" s="21" t="str">
        <f>IF(FLOTA!E486="","",FLOTA!E486)</f>
        <v/>
      </c>
      <c r="T486" s="21" t="str">
        <f>IF(FLOTA!F486="","",FLOTA!F486)</f>
        <v/>
      </c>
      <c r="U486" s="21" t="str">
        <f>IF(FLOTA!G486="","",FLOTA!G486)</f>
        <v/>
      </c>
      <c r="V486" s="21" t="str">
        <f>IF(FLOTA!H486="","",FLOTA!H486)</f>
        <v/>
      </c>
      <c r="W486" s="21" t="str">
        <f>IF(FLOTA!L486="","",FLOTA!L486)</f>
        <v/>
      </c>
      <c r="X486" s="25" t="str">
        <f t="shared" si="72"/>
        <v/>
      </c>
      <c r="Y486" s="24" t="str">
        <f t="shared" si="73"/>
        <v/>
      </c>
      <c r="Z486" s="25" t="str">
        <f t="shared" si="74"/>
        <v/>
      </c>
    </row>
    <row r="487" spans="9:26">
      <c r="I487" s="24">
        <f t="shared" si="66"/>
        <v>0</v>
      </c>
      <c r="J487" s="24" t="str">
        <f t="shared" si="67"/>
        <v>NO</v>
      </c>
      <c r="K487" s="24" t="str">
        <f t="shared" si="68"/>
        <v>NO</v>
      </c>
      <c r="L487" s="24" t="str">
        <f t="shared" si="69"/>
        <v>NO</v>
      </c>
      <c r="M487" s="24" t="str">
        <f t="shared" si="70"/>
        <v>NO</v>
      </c>
      <c r="N487" s="18" t="str">
        <f t="shared" si="71"/>
        <v/>
      </c>
      <c r="O487" s="21" t="str">
        <f>IF(FLOTA!A487="","",FLOTA!A487)</f>
        <v/>
      </c>
      <c r="P487" s="21" t="str">
        <f>IF(FLOTA!B487="","",FLOTA!B487)</f>
        <v/>
      </c>
      <c r="Q487" s="21" t="str">
        <f>IF(FLOTA!C487="","",FLOTA!C487)</f>
        <v/>
      </c>
      <c r="R487" s="21" t="str">
        <f>IF(FLOTA!D487="","",FLOTA!D487)</f>
        <v/>
      </c>
      <c r="S487" s="21" t="str">
        <f>IF(FLOTA!E487="","",FLOTA!E487)</f>
        <v/>
      </c>
      <c r="T487" s="21" t="str">
        <f>IF(FLOTA!F487="","",FLOTA!F487)</f>
        <v/>
      </c>
      <c r="U487" s="21" t="str">
        <f>IF(FLOTA!G487="","",FLOTA!G487)</f>
        <v/>
      </c>
      <c r="V487" s="21" t="str">
        <f>IF(FLOTA!H487="","",FLOTA!H487)</f>
        <v/>
      </c>
      <c r="W487" s="21" t="str">
        <f>IF(FLOTA!L487="","",FLOTA!L487)</f>
        <v/>
      </c>
      <c r="X487" s="25" t="str">
        <f t="shared" si="72"/>
        <v/>
      </c>
      <c r="Y487" s="24" t="str">
        <f t="shared" si="73"/>
        <v/>
      </c>
      <c r="Z487" s="25" t="str">
        <f t="shared" si="74"/>
        <v/>
      </c>
    </row>
    <row r="488" spans="9:26">
      <c r="I488" s="24">
        <f t="shared" si="66"/>
        <v>0</v>
      </c>
      <c r="J488" s="24" t="str">
        <f t="shared" si="67"/>
        <v>NO</v>
      </c>
      <c r="K488" s="24" t="str">
        <f t="shared" si="68"/>
        <v>NO</v>
      </c>
      <c r="L488" s="24" t="str">
        <f t="shared" si="69"/>
        <v>NO</v>
      </c>
      <c r="M488" s="24" t="str">
        <f t="shared" si="70"/>
        <v>NO</v>
      </c>
      <c r="N488" s="18" t="str">
        <f t="shared" si="71"/>
        <v/>
      </c>
      <c r="O488" s="21" t="str">
        <f>IF(FLOTA!A488="","",FLOTA!A488)</f>
        <v/>
      </c>
      <c r="P488" s="21" t="str">
        <f>IF(FLOTA!B488="","",FLOTA!B488)</f>
        <v/>
      </c>
      <c r="Q488" s="21" t="str">
        <f>IF(FLOTA!C488="","",FLOTA!C488)</f>
        <v/>
      </c>
      <c r="R488" s="21" t="str">
        <f>IF(FLOTA!D488="","",FLOTA!D488)</f>
        <v/>
      </c>
      <c r="S488" s="21" t="str">
        <f>IF(FLOTA!E488="","",FLOTA!E488)</f>
        <v/>
      </c>
      <c r="T488" s="21" t="str">
        <f>IF(FLOTA!F488="","",FLOTA!F488)</f>
        <v/>
      </c>
      <c r="U488" s="21" t="str">
        <f>IF(FLOTA!G488="","",FLOTA!G488)</f>
        <v/>
      </c>
      <c r="V488" s="21" t="str">
        <f>IF(FLOTA!H488="","",FLOTA!H488)</f>
        <v/>
      </c>
      <c r="W488" s="21" t="str">
        <f>IF(FLOTA!L488="","",FLOTA!L488)</f>
        <v/>
      </c>
      <c r="X488" s="25" t="str">
        <f t="shared" si="72"/>
        <v/>
      </c>
      <c r="Y488" s="24" t="str">
        <f t="shared" si="73"/>
        <v/>
      </c>
      <c r="Z488" s="25" t="str">
        <f t="shared" si="74"/>
        <v/>
      </c>
    </row>
    <row r="489" spans="9:26">
      <c r="I489" s="24">
        <f t="shared" si="66"/>
        <v>0</v>
      </c>
      <c r="J489" s="24" t="str">
        <f t="shared" si="67"/>
        <v>NO</v>
      </c>
      <c r="K489" s="24" t="str">
        <f t="shared" si="68"/>
        <v>NO</v>
      </c>
      <c r="L489" s="24" t="str">
        <f t="shared" si="69"/>
        <v>NO</v>
      </c>
      <c r="M489" s="24" t="str">
        <f t="shared" si="70"/>
        <v>NO</v>
      </c>
      <c r="N489" s="18" t="str">
        <f t="shared" si="71"/>
        <v/>
      </c>
      <c r="O489" s="21" t="str">
        <f>IF(FLOTA!A489="","",FLOTA!A489)</f>
        <v/>
      </c>
      <c r="P489" s="21" t="str">
        <f>IF(FLOTA!B489="","",FLOTA!B489)</f>
        <v/>
      </c>
      <c r="Q489" s="21" t="str">
        <f>IF(FLOTA!C489="","",FLOTA!C489)</f>
        <v/>
      </c>
      <c r="R489" s="21" t="str">
        <f>IF(FLOTA!D489="","",FLOTA!D489)</f>
        <v/>
      </c>
      <c r="S489" s="21" t="str">
        <f>IF(FLOTA!E489="","",FLOTA!E489)</f>
        <v/>
      </c>
      <c r="T489" s="21" t="str">
        <f>IF(FLOTA!F489="","",FLOTA!F489)</f>
        <v/>
      </c>
      <c r="U489" s="21" t="str">
        <f>IF(FLOTA!G489="","",FLOTA!G489)</f>
        <v/>
      </c>
      <c r="V489" s="21" t="str">
        <f>IF(FLOTA!H489="","",FLOTA!H489)</f>
        <v/>
      </c>
      <c r="W489" s="21" t="str">
        <f>IF(FLOTA!L489="","",FLOTA!L489)</f>
        <v/>
      </c>
      <c r="X489" s="25" t="str">
        <f t="shared" si="72"/>
        <v/>
      </c>
      <c r="Y489" s="24" t="str">
        <f t="shared" si="73"/>
        <v/>
      </c>
      <c r="Z489" s="25" t="str">
        <f t="shared" si="74"/>
        <v/>
      </c>
    </row>
    <row r="490" spans="9:26">
      <c r="I490" s="24">
        <f t="shared" si="66"/>
        <v>0</v>
      </c>
      <c r="J490" s="24" t="str">
        <f t="shared" si="67"/>
        <v>NO</v>
      </c>
      <c r="K490" s="24" t="str">
        <f t="shared" si="68"/>
        <v>NO</v>
      </c>
      <c r="L490" s="24" t="str">
        <f t="shared" si="69"/>
        <v>NO</v>
      </c>
      <c r="M490" s="24" t="str">
        <f t="shared" si="70"/>
        <v>NO</v>
      </c>
      <c r="N490" s="18" t="str">
        <f t="shared" si="71"/>
        <v/>
      </c>
      <c r="O490" s="21" t="str">
        <f>IF(FLOTA!A490="","",FLOTA!A490)</f>
        <v/>
      </c>
      <c r="P490" s="21" t="str">
        <f>IF(FLOTA!B490="","",FLOTA!B490)</f>
        <v/>
      </c>
      <c r="Q490" s="21" t="str">
        <f>IF(FLOTA!C490="","",FLOTA!C490)</f>
        <v/>
      </c>
      <c r="R490" s="21" t="str">
        <f>IF(FLOTA!D490="","",FLOTA!D490)</f>
        <v/>
      </c>
      <c r="S490" s="21" t="str">
        <f>IF(FLOTA!E490="","",FLOTA!E490)</f>
        <v/>
      </c>
      <c r="T490" s="21" t="str">
        <f>IF(FLOTA!F490="","",FLOTA!F490)</f>
        <v/>
      </c>
      <c r="U490" s="21" t="str">
        <f>IF(FLOTA!G490="","",FLOTA!G490)</f>
        <v/>
      </c>
      <c r="V490" s="21" t="str">
        <f>IF(FLOTA!H490="","",FLOTA!H490)</f>
        <v/>
      </c>
      <c r="W490" s="21" t="str">
        <f>IF(FLOTA!L490="","",FLOTA!L490)</f>
        <v/>
      </c>
      <c r="X490" s="25" t="str">
        <f t="shared" si="72"/>
        <v/>
      </c>
      <c r="Y490" s="24" t="str">
        <f t="shared" si="73"/>
        <v/>
      </c>
      <c r="Z490" s="25" t="str">
        <f t="shared" si="74"/>
        <v/>
      </c>
    </row>
    <row r="491" spans="9:26">
      <c r="I491" s="24">
        <f t="shared" si="66"/>
        <v>0</v>
      </c>
      <c r="J491" s="24" t="str">
        <f t="shared" si="67"/>
        <v>NO</v>
      </c>
      <c r="K491" s="24" t="str">
        <f t="shared" si="68"/>
        <v>NO</v>
      </c>
      <c r="L491" s="24" t="str">
        <f t="shared" si="69"/>
        <v>NO</v>
      </c>
      <c r="M491" s="24" t="str">
        <f t="shared" si="70"/>
        <v>NO</v>
      </c>
      <c r="N491" s="18" t="str">
        <f t="shared" si="71"/>
        <v/>
      </c>
      <c r="O491" s="21" t="str">
        <f>IF(FLOTA!A491="","",FLOTA!A491)</f>
        <v/>
      </c>
      <c r="P491" s="21" t="str">
        <f>IF(FLOTA!B491="","",FLOTA!B491)</f>
        <v/>
      </c>
      <c r="Q491" s="21" t="str">
        <f>IF(FLOTA!C491="","",FLOTA!C491)</f>
        <v/>
      </c>
      <c r="R491" s="21" t="str">
        <f>IF(FLOTA!D491="","",FLOTA!D491)</f>
        <v/>
      </c>
      <c r="S491" s="21" t="str">
        <f>IF(FLOTA!E491="","",FLOTA!E491)</f>
        <v/>
      </c>
      <c r="T491" s="21" t="str">
        <f>IF(FLOTA!F491="","",FLOTA!F491)</f>
        <v/>
      </c>
      <c r="U491" s="21" t="str">
        <f>IF(FLOTA!G491="","",FLOTA!G491)</f>
        <v/>
      </c>
      <c r="V491" s="21" t="str">
        <f>IF(FLOTA!H491="","",FLOTA!H491)</f>
        <v/>
      </c>
      <c r="W491" s="21" t="str">
        <f>IF(FLOTA!L491="","",FLOTA!L491)</f>
        <v/>
      </c>
      <c r="X491" s="25" t="str">
        <f t="shared" si="72"/>
        <v/>
      </c>
      <c r="Y491" s="24" t="str">
        <f t="shared" si="73"/>
        <v/>
      </c>
      <c r="Z491" s="25" t="str">
        <f t="shared" si="74"/>
        <v/>
      </c>
    </row>
    <row r="492" spans="9:26">
      <c r="I492" s="24">
        <f t="shared" si="66"/>
        <v>0</v>
      </c>
      <c r="J492" s="24" t="str">
        <f t="shared" si="67"/>
        <v>NO</v>
      </c>
      <c r="K492" s="24" t="str">
        <f t="shared" si="68"/>
        <v>NO</v>
      </c>
      <c r="L492" s="24" t="str">
        <f t="shared" si="69"/>
        <v>NO</v>
      </c>
      <c r="M492" s="24" t="str">
        <f t="shared" si="70"/>
        <v>NO</v>
      </c>
      <c r="N492" s="18" t="str">
        <f t="shared" si="71"/>
        <v/>
      </c>
      <c r="O492" s="21" t="str">
        <f>IF(FLOTA!A492="","",FLOTA!A492)</f>
        <v/>
      </c>
      <c r="P492" s="21" t="str">
        <f>IF(FLOTA!B492="","",FLOTA!B492)</f>
        <v/>
      </c>
      <c r="Q492" s="21" t="str">
        <f>IF(FLOTA!C492="","",FLOTA!C492)</f>
        <v/>
      </c>
      <c r="R492" s="21" t="str">
        <f>IF(FLOTA!D492="","",FLOTA!D492)</f>
        <v/>
      </c>
      <c r="S492" s="21" t="str">
        <f>IF(FLOTA!E492="","",FLOTA!E492)</f>
        <v/>
      </c>
      <c r="T492" s="21" t="str">
        <f>IF(FLOTA!F492="","",FLOTA!F492)</f>
        <v/>
      </c>
      <c r="U492" s="21" t="str">
        <f>IF(FLOTA!G492="","",FLOTA!G492)</f>
        <v/>
      </c>
      <c r="V492" s="21" t="str">
        <f>IF(FLOTA!H492="","",FLOTA!H492)</f>
        <v/>
      </c>
      <c r="W492" s="21" t="str">
        <f>IF(FLOTA!L492="","",FLOTA!L492)</f>
        <v/>
      </c>
      <c r="X492" s="25" t="str">
        <f t="shared" si="72"/>
        <v/>
      </c>
      <c r="Y492" s="24" t="str">
        <f t="shared" si="73"/>
        <v/>
      </c>
      <c r="Z492" s="25" t="str">
        <f t="shared" si="74"/>
        <v/>
      </c>
    </row>
    <row r="493" spans="9:26">
      <c r="I493" s="24">
        <f t="shared" si="66"/>
        <v>0</v>
      </c>
      <c r="J493" s="24" t="str">
        <f t="shared" si="67"/>
        <v>NO</v>
      </c>
      <c r="K493" s="24" t="str">
        <f t="shared" si="68"/>
        <v>NO</v>
      </c>
      <c r="L493" s="24" t="str">
        <f t="shared" si="69"/>
        <v>NO</v>
      </c>
      <c r="M493" s="24" t="str">
        <f t="shared" si="70"/>
        <v>NO</v>
      </c>
      <c r="N493" s="18" t="str">
        <f t="shared" si="71"/>
        <v/>
      </c>
      <c r="O493" s="21" t="str">
        <f>IF(FLOTA!A493="","",FLOTA!A493)</f>
        <v/>
      </c>
      <c r="P493" s="21" t="str">
        <f>IF(FLOTA!B493="","",FLOTA!B493)</f>
        <v/>
      </c>
      <c r="Q493" s="21" t="str">
        <f>IF(FLOTA!C493="","",FLOTA!C493)</f>
        <v/>
      </c>
      <c r="R493" s="21" t="str">
        <f>IF(FLOTA!D493="","",FLOTA!D493)</f>
        <v/>
      </c>
      <c r="S493" s="21" t="str">
        <f>IF(FLOTA!E493="","",FLOTA!E493)</f>
        <v/>
      </c>
      <c r="T493" s="21" t="str">
        <f>IF(FLOTA!F493="","",FLOTA!F493)</f>
        <v/>
      </c>
      <c r="U493" s="21" t="str">
        <f>IF(FLOTA!G493="","",FLOTA!G493)</f>
        <v/>
      </c>
      <c r="V493" s="21" t="str">
        <f>IF(FLOTA!H493="","",FLOTA!H493)</f>
        <v/>
      </c>
      <c r="W493" s="21" t="str">
        <f>IF(FLOTA!L493="","",FLOTA!L493)</f>
        <v/>
      </c>
      <c r="X493" s="25" t="str">
        <f t="shared" si="72"/>
        <v/>
      </c>
      <c r="Y493" s="24" t="str">
        <f t="shared" si="73"/>
        <v/>
      </c>
      <c r="Z493" s="25" t="str">
        <f t="shared" si="74"/>
        <v/>
      </c>
    </row>
    <row r="494" spans="9:26">
      <c r="I494" s="24">
        <f t="shared" si="66"/>
        <v>0</v>
      </c>
      <c r="J494" s="24" t="str">
        <f t="shared" si="67"/>
        <v>NO</v>
      </c>
      <c r="K494" s="24" t="str">
        <f t="shared" si="68"/>
        <v>NO</v>
      </c>
      <c r="L494" s="24" t="str">
        <f t="shared" si="69"/>
        <v>NO</v>
      </c>
      <c r="M494" s="24" t="str">
        <f t="shared" si="70"/>
        <v>NO</v>
      </c>
      <c r="N494" s="18" t="str">
        <f t="shared" si="71"/>
        <v/>
      </c>
      <c r="O494" s="21" t="str">
        <f>IF(FLOTA!A494="","",FLOTA!A494)</f>
        <v/>
      </c>
      <c r="P494" s="21" t="str">
        <f>IF(FLOTA!B494="","",FLOTA!B494)</f>
        <v/>
      </c>
      <c r="Q494" s="21" t="str">
        <f>IF(FLOTA!C494="","",FLOTA!C494)</f>
        <v/>
      </c>
      <c r="R494" s="21" t="str">
        <f>IF(FLOTA!D494="","",FLOTA!D494)</f>
        <v/>
      </c>
      <c r="S494" s="21" t="str">
        <f>IF(FLOTA!E494="","",FLOTA!E494)</f>
        <v/>
      </c>
      <c r="T494" s="21" t="str">
        <f>IF(FLOTA!F494="","",FLOTA!F494)</f>
        <v/>
      </c>
      <c r="U494" s="21" t="str">
        <f>IF(FLOTA!G494="","",FLOTA!G494)</f>
        <v/>
      </c>
      <c r="V494" s="21" t="str">
        <f>IF(FLOTA!H494="","",FLOTA!H494)</f>
        <v/>
      </c>
      <c r="W494" s="21" t="str">
        <f>IF(FLOTA!L494="","",FLOTA!L494)</f>
        <v/>
      </c>
      <c r="X494" s="25" t="str">
        <f t="shared" si="72"/>
        <v/>
      </c>
      <c r="Y494" s="24" t="str">
        <f t="shared" si="73"/>
        <v/>
      </c>
      <c r="Z494" s="25" t="str">
        <f t="shared" si="74"/>
        <v/>
      </c>
    </row>
    <row r="495" spans="9:26">
      <c r="I495" s="24">
        <f t="shared" si="66"/>
        <v>0</v>
      </c>
      <c r="J495" s="24" t="str">
        <f t="shared" si="67"/>
        <v>NO</v>
      </c>
      <c r="K495" s="24" t="str">
        <f t="shared" si="68"/>
        <v>NO</v>
      </c>
      <c r="L495" s="24" t="str">
        <f t="shared" si="69"/>
        <v>NO</v>
      </c>
      <c r="M495" s="24" t="str">
        <f t="shared" si="70"/>
        <v>NO</v>
      </c>
      <c r="N495" s="18" t="str">
        <f t="shared" si="71"/>
        <v/>
      </c>
      <c r="O495" s="21" t="str">
        <f>IF(FLOTA!A495="","",FLOTA!A495)</f>
        <v/>
      </c>
      <c r="P495" s="21" t="str">
        <f>IF(FLOTA!B495="","",FLOTA!B495)</f>
        <v/>
      </c>
      <c r="Q495" s="21" t="str">
        <f>IF(FLOTA!C495="","",FLOTA!C495)</f>
        <v/>
      </c>
      <c r="R495" s="21" t="str">
        <f>IF(FLOTA!D495="","",FLOTA!D495)</f>
        <v/>
      </c>
      <c r="S495" s="21" t="str">
        <f>IF(FLOTA!E495="","",FLOTA!E495)</f>
        <v/>
      </c>
      <c r="T495" s="21" t="str">
        <f>IF(FLOTA!F495="","",FLOTA!F495)</f>
        <v/>
      </c>
      <c r="U495" s="21" t="str">
        <f>IF(FLOTA!G495="","",FLOTA!G495)</f>
        <v/>
      </c>
      <c r="V495" s="21" t="str">
        <f>IF(FLOTA!H495="","",FLOTA!H495)</f>
        <v/>
      </c>
      <c r="W495" s="21" t="str">
        <f>IF(FLOTA!L495="","",FLOTA!L495)</f>
        <v/>
      </c>
      <c r="X495" s="25" t="str">
        <f t="shared" si="72"/>
        <v/>
      </c>
      <c r="Y495" s="24" t="str">
        <f t="shared" si="73"/>
        <v/>
      </c>
      <c r="Z495" s="25" t="str">
        <f t="shared" si="74"/>
        <v/>
      </c>
    </row>
    <row r="496" spans="9:26">
      <c r="I496" s="24">
        <f t="shared" si="66"/>
        <v>0</v>
      </c>
      <c r="J496" s="24" t="str">
        <f t="shared" si="67"/>
        <v>NO</v>
      </c>
      <c r="K496" s="24" t="str">
        <f t="shared" si="68"/>
        <v>NO</v>
      </c>
      <c r="L496" s="24" t="str">
        <f t="shared" si="69"/>
        <v>NO</v>
      </c>
      <c r="M496" s="24" t="str">
        <f t="shared" si="70"/>
        <v>NO</v>
      </c>
      <c r="N496" s="18" t="str">
        <f t="shared" si="71"/>
        <v/>
      </c>
      <c r="O496" s="21" t="str">
        <f>IF(FLOTA!A496="","",FLOTA!A496)</f>
        <v/>
      </c>
      <c r="P496" s="21" t="str">
        <f>IF(FLOTA!B496="","",FLOTA!B496)</f>
        <v/>
      </c>
      <c r="Q496" s="21" t="str">
        <f>IF(FLOTA!C496="","",FLOTA!C496)</f>
        <v/>
      </c>
      <c r="R496" s="21" t="str">
        <f>IF(FLOTA!D496="","",FLOTA!D496)</f>
        <v/>
      </c>
      <c r="S496" s="21" t="str">
        <f>IF(FLOTA!E496="","",FLOTA!E496)</f>
        <v/>
      </c>
      <c r="T496" s="21" t="str">
        <f>IF(FLOTA!F496="","",FLOTA!F496)</f>
        <v/>
      </c>
      <c r="U496" s="21" t="str">
        <f>IF(FLOTA!G496="","",FLOTA!G496)</f>
        <v/>
      </c>
      <c r="V496" s="21" t="str">
        <f>IF(FLOTA!H496="","",FLOTA!H496)</f>
        <v/>
      </c>
      <c r="W496" s="21" t="str">
        <f>IF(FLOTA!L496="","",FLOTA!L496)</f>
        <v/>
      </c>
      <c r="X496" s="25" t="str">
        <f t="shared" si="72"/>
        <v/>
      </c>
      <c r="Y496" s="24" t="str">
        <f t="shared" si="73"/>
        <v/>
      </c>
      <c r="Z496" s="25" t="str">
        <f t="shared" si="74"/>
        <v/>
      </c>
    </row>
    <row r="497" spans="9:26">
      <c r="I497" s="24">
        <f t="shared" si="66"/>
        <v>0</v>
      </c>
      <c r="J497" s="24" t="str">
        <f t="shared" si="67"/>
        <v>NO</v>
      </c>
      <c r="K497" s="24" t="str">
        <f t="shared" si="68"/>
        <v>NO</v>
      </c>
      <c r="L497" s="24" t="str">
        <f t="shared" si="69"/>
        <v>NO</v>
      </c>
      <c r="M497" s="24" t="str">
        <f t="shared" si="70"/>
        <v>NO</v>
      </c>
      <c r="N497" s="18" t="str">
        <f t="shared" si="71"/>
        <v/>
      </c>
      <c r="O497" s="21" t="str">
        <f>IF(FLOTA!A497="","",FLOTA!A497)</f>
        <v/>
      </c>
      <c r="P497" s="21" t="str">
        <f>IF(FLOTA!B497="","",FLOTA!B497)</f>
        <v/>
      </c>
      <c r="Q497" s="21" t="str">
        <f>IF(FLOTA!C497="","",FLOTA!C497)</f>
        <v/>
      </c>
      <c r="R497" s="21" t="str">
        <f>IF(FLOTA!D497="","",FLOTA!D497)</f>
        <v/>
      </c>
      <c r="S497" s="21" t="str">
        <f>IF(FLOTA!E497="","",FLOTA!E497)</f>
        <v/>
      </c>
      <c r="T497" s="21" t="str">
        <f>IF(FLOTA!F497="","",FLOTA!F497)</f>
        <v/>
      </c>
      <c r="U497" s="21" t="str">
        <f>IF(FLOTA!G497="","",FLOTA!G497)</f>
        <v/>
      </c>
      <c r="V497" s="21" t="str">
        <f>IF(FLOTA!H497="","",FLOTA!H497)</f>
        <v/>
      </c>
      <c r="W497" s="21" t="str">
        <f>IF(FLOTA!L497="","",FLOTA!L497)</f>
        <v/>
      </c>
      <c r="X497" s="25" t="str">
        <f t="shared" si="72"/>
        <v/>
      </c>
      <c r="Y497" s="24" t="str">
        <f t="shared" si="73"/>
        <v/>
      </c>
      <c r="Z497" s="25" t="str">
        <f t="shared" si="74"/>
        <v/>
      </c>
    </row>
    <row r="498" spans="9:26">
      <c r="I498" s="24">
        <f t="shared" si="66"/>
        <v>0</v>
      </c>
      <c r="J498" s="24" t="str">
        <f t="shared" si="67"/>
        <v>NO</v>
      </c>
      <c r="K498" s="24" t="str">
        <f t="shared" si="68"/>
        <v>NO</v>
      </c>
      <c r="L498" s="24" t="str">
        <f t="shared" si="69"/>
        <v>NO</v>
      </c>
      <c r="M498" s="24" t="str">
        <f t="shared" si="70"/>
        <v>NO</v>
      </c>
      <c r="N498" s="18" t="str">
        <f t="shared" si="71"/>
        <v/>
      </c>
      <c r="O498" s="21" t="str">
        <f>IF(FLOTA!A498="","",FLOTA!A498)</f>
        <v/>
      </c>
      <c r="P498" s="21" t="str">
        <f>IF(FLOTA!B498="","",FLOTA!B498)</f>
        <v/>
      </c>
      <c r="Q498" s="21" t="str">
        <f>IF(FLOTA!C498="","",FLOTA!C498)</f>
        <v/>
      </c>
      <c r="R498" s="21" t="str">
        <f>IF(FLOTA!D498="","",FLOTA!D498)</f>
        <v/>
      </c>
      <c r="S498" s="21" t="str">
        <f>IF(FLOTA!E498="","",FLOTA!E498)</f>
        <v/>
      </c>
      <c r="T498" s="21" t="str">
        <f>IF(FLOTA!F498="","",FLOTA!F498)</f>
        <v/>
      </c>
      <c r="U498" s="21" t="str">
        <f>IF(FLOTA!G498="","",FLOTA!G498)</f>
        <v/>
      </c>
      <c r="V498" s="21" t="str">
        <f>IF(FLOTA!H498="","",FLOTA!H498)</f>
        <v/>
      </c>
      <c r="W498" s="21" t="str">
        <f>IF(FLOTA!L498="","",FLOTA!L498)</f>
        <v/>
      </c>
      <c r="X498" s="25" t="str">
        <f t="shared" si="72"/>
        <v/>
      </c>
      <c r="Y498" s="24" t="str">
        <f t="shared" si="73"/>
        <v/>
      </c>
      <c r="Z498" s="25" t="str">
        <f t="shared" si="74"/>
        <v/>
      </c>
    </row>
    <row r="499" spans="9:26">
      <c r="I499" s="24">
        <f t="shared" si="66"/>
        <v>0</v>
      </c>
      <c r="J499" s="24" t="str">
        <f t="shared" si="67"/>
        <v>NO</v>
      </c>
      <c r="K499" s="24" t="str">
        <f t="shared" si="68"/>
        <v>NO</v>
      </c>
      <c r="L499" s="24" t="str">
        <f t="shared" si="69"/>
        <v>NO</v>
      </c>
      <c r="M499" s="24" t="str">
        <f t="shared" si="70"/>
        <v>NO</v>
      </c>
      <c r="N499" s="18" t="str">
        <f t="shared" si="71"/>
        <v/>
      </c>
      <c r="O499" s="21" t="str">
        <f>IF(FLOTA!A499="","",FLOTA!A499)</f>
        <v/>
      </c>
      <c r="P499" s="21" t="str">
        <f>IF(FLOTA!B499="","",FLOTA!B499)</f>
        <v/>
      </c>
      <c r="Q499" s="21" t="str">
        <f>IF(FLOTA!C499="","",FLOTA!C499)</f>
        <v/>
      </c>
      <c r="R499" s="21" t="str">
        <f>IF(FLOTA!D499="","",FLOTA!D499)</f>
        <v/>
      </c>
      <c r="S499" s="21" t="str">
        <f>IF(FLOTA!E499="","",FLOTA!E499)</f>
        <v/>
      </c>
      <c r="T499" s="21" t="str">
        <f>IF(FLOTA!F499="","",FLOTA!F499)</f>
        <v/>
      </c>
      <c r="U499" s="21" t="str">
        <f>IF(FLOTA!G499="","",FLOTA!G499)</f>
        <v/>
      </c>
      <c r="V499" s="21" t="str">
        <f>IF(FLOTA!H499="","",FLOTA!H499)</f>
        <v/>
      </c>
      <c r="W499" s="21" t="str">
        <f>IF(FLOTA!L499="","",FLOTA!L499)</f>
        <v/>
      </c>
      <c r="X499" s="25" t="str">
        <f t="shared" si="72"/>
        <v/>
      </c>
      <c r="Y499" s="24" t="str">
        <f t="shared" si="73"/>
        <v/>
      </c>
      <c r="Z499" s="25" t="str">
        <f t="shared" si="74"/>
        <v/>
      </c>
    </row>
    <row r="500" spans="9:26">
      <c r="I500" s="24">
        <f t="shared" si="66"/>
        <v>0</v>
      </c>
      <c r="J500" s="24" t="str">
        <f t="shared" si="67"/>
        <v>NO</v>
      </c>
      <c r="K500" s="24" t="str">
        <f t="shared" si="68"/>
        <v>NO</v>
      </c>
      <c r="L500" s="24" t="str">
        <f t="shared" si="69"/>
        <v>NO</v>
      </c>
      <c r="M500" s="24" t="str">
        <f t="shared" si="70"/>
        <v>NO</v>
      </c>
      <c r="N500" s="18" t="str">
        <f t="shared" si="71"/>
        <v/>
      </c>
      <c r="O500" s="21" t="str">
        <f>IF(FLOTA!A500="","",FLOTA!A500)</f>
        <v/>
      </c>
      <c r="P500" s="21" t="str">
        <f>IF(FLOTA!B500="","",FLOTA!B500)</f>
        <v/>
      </c>
      <c r="Q500" s="21" t="str">
        <f>IF(FLOTA!C500="","",FLOTA!C500)</f>
        <v/>
      </c>
      <c r="R500" s="21" t="str">
        <f>IF(FLOTA!D500="","",FLOTA!D500)</f>
        <v/>
      </c>
      <c r="S500" s="21" t="str">
        <f>IF(FLOTA!E500="","",FLOTA!E500)</f>
        <v/>
      </c>
      <c r="T500" s="21" t="str">
        <f>IF(FLOTA!F500="","",FLOTA!F500)</f>
        <v/>
      </c>
      <c r="U500" s="21" t="str">
        <f>IF(FLOTA!G500="","",FLOTA!G500)</f>
        <v/>
      </c>
      <c r="V500" s="21" t="str">
        <f>IF(FLOTA!H500="","",FLOTA!H500)</f>
        <v/>
      </c>
      <c r="W500" s="21" t="str">
        <f>IF(FLOTA!L500="","",FLOTA!L500)</f>
        <v/>
      </c>
      <c r="X500" s="25" t="str">
        <f t="shared" si="72"/>
        <v/>
      </c>
      <c r="Y500" s="24" t="str">
        <f t="shared" si="73"/>
        <v/>
      </c>
      <c r="Z500" s="25" t="str">
        <f t="shared" si="74"/>
        <v/>
      </c>
    </row>
    <row r="501" spans="9:26">
      <c r="I501" s="24">
        <f t="shared" si="66"/>
        <v>0</v>
      </c>
      <c r="J501" s="24" t="str">
        <f t="shared" si="67"/>
        <v>NO</v>
      </c>
      <c r="K501" s="24" t="str">
        <f t="shared" si="68"/>
        <v>NO</v>
      </c>
      <c r="L501" s="24" t="str">
        <f t="shared" si="69"/>
        <v>NO</v>
      </c>
      <c r="M501" s="24" t="str">
        <f t="shared" si="70"/>
        <v>NO</v>
      </c>
      <c r="N501" s="18" t="str">
        <f t="shared" si="71"/>
        <v/>
      </c>
      <c r="O501" s="21" t="str">
        <f>IF(FLOTA!A501="","",FLOTA!A501)</f>
        <v/>
      </c>
      <c r="P501" s="21" t="str">
        <f>IF(FLOTA!B501="","",FLOTA!B501)</f>
        <v/>
      </c>
      <c r="Q501" s="21" t="str">
        <f>IF(FLOTA!C501="","",FLOTA!C501)</f>
        <v/>
      </c>
      <c r="R501" s="21" t="str">
        <f>IF(FLOTA!D501="","",FLOTA!D501)</f>
        <v/>
      </c>
      <c r="S501" s="21" t="str">
        <f>IF(FLOTA!E501="","",FLOTA!E501)</f>
        <v/>
      </c>
      <c r="T501" s="21" t="str">
        <f>IF(FLOTA!F501="","",FLOTA!F501)</f>
        <v/>
      </c>
      <c r="U501" s="21" t="str">
        <f>IF(FLOTA!G501="","",FLOTA!G501)</f>
        <v/>
      </c>
      <c r="V501" s="21" t="str">
        <f>IF(FLOTA!H501="","",FLOTA!H501)</f>
        <v/>
      </c>
      <c r="W501" s="21" t="str">
        <f>IF(FLOTA!L501="","",FLOTA!L501)</f>
        <v/>
      </c>
      <c r="X501" s="25" t="str">
        <f t="shared" si="72"/>
        <v/>
      </c>
      <c r="Y501" s="24" t="str">
        <f t="shared" si="73"/>
        <v/>
      </c>
      <c r="Z501" s="25" t="str">
        <f t="shared" si="74"/>
        <v/>
      </c>
    </row>
    <row r="502" spans="9:26">
      <c r="I502" s="24">
        <f t="shared" si="66"/>
        <v>0</v>
      </c>
      <c r="J502" s="24" t="str">
        <f t="shared" si="67"/>
        <v>NO</v>
      </c>
      <c r="K502" s="24" t="str">
        <f t="shared" si="68"/>
        <v>NO</v>
      </c>
      <c r="L502" s="24" t="str">
        <f t="shared" si="69"/>
        <v>NO</v>
      </c>
      <c r="M502" s="24" t="str">
        <f t="shared" si="70"/>
        <v>NO</v>
      </c>
      <c r="N502" s="18" t="str">
        <f t="shared" si="71"/>
        <v/>
      </c>
      <c r="O502" s="21" t="str">
        <f>IF(FLOTA!A502="","",FLOTA!A502)</f>
        <v/>
      </c>
      <c r="P502" s="21" t="str">
        <f>IF(FLOTA!B502="","",FLOTA!B502)</f>
        <v/>
      </c>
      <c r="Q502" s="21" t="str">
        <f>IF(FLOTA!C502="","",FLOTA!C502)</f>
        <v/>
      </c>
      <c r="R502" s="21" t="str">
        <f>IF(FLOTA!D502="","",FLOTA!D502)</f>
        <v/>
      </c>
      <c r="S502" s="21" t="str">
        <f>IF(FLOTA!E502="","",FLOTA!E502)</f>
        <v/>
      </c>
      <c r="T502" s="21" t="str">
        <f>IF(FLOTA!F502="","",FLOTA!F502)</f>
        <v/>
      </c>
      <c r="U502" s="21" t="str">
        <f>IF(FLOTA!G502="","",FLOTA!G502)</f>
        <v/>
      </c>
      <c r="V502" s="21" t="str">
        <f>IF(FLOTA!H502="","",FLOTA!H502)</f>
        <v/>
      </c>
      <c r="W502" s="21" t="str">
        <f>IF(FLOTA!L502="","",FLOTA!L502)</f>
        <v/>
      </c>
      <c r="X502" s="25" t="str">
        <f t="shared" si="72"/>
        <v/>
      </c>
      <c r="Y502" s="24" t="str">
        <f t="shared" si="73"/>
        <v/>
      </c>
      <c r="Z502" s="25" t="str">
        <f t="shared" si="74"/>
        <v/>
      </c>
    </row>
    <row r="503" spans="9:26">
      <c r="I503" s="24">
        <f t="shared" si="66"/>
        <v>0</v>
      </c>
      <c r="J503" s="24" t="str">
        <f t="shared" si="67"/>
        <v>NO</v>
      </c>
      <c r="K503" s="24" t="str">
        <f t="shared" si="68"/>
        <v>NO</v>
      </c>
      <c r="L503" s="24" t="str">
        <f t="shared" si="69"/>
        <v>NO</v>
      </c>
      <c r="M503" s="24" t="str">
        <f t="shared" si="70"/>
        <v>NO</v>
      </c>
      <c r="N503" s="18" t="str">
        <f t="shared" si="71"/>
        <v/>
      </c>
      <c r="O503" s="21" t="str">
        <f>IF(FLOTA!A503="","",FLOTA!A503)</f>
        <v/>
      </c>
      <c r="P503" s="21" t="str">
        <f>IF(FLOTA!B503="","",FLOTA!B503)</f>
        <v/>
      </c>
      <c r="Q503" s="21" t="str">
        <f>IF(FLOTA!C503="","",FLOTA!C503)</f>
        <v/>
      </c>
      <c r="R503" s="21" t="str">
        <f>IF(FLOTA!D503="","",FLOTA!D503)</f>
        <v/>
      </c>
      <c r="S503" s="21" t="str">
        <f>IF(FLOTA!E503="","",FLOTA!E503)</f>
        <v/>
      </c>
      <c r="T503" s="21" t="str">
        <f>IF(FLOTA!F503="","",FLOTA!F503)</f>
        <v/>
      </c>
      <c r="U503" s="21" t="str">
        <f>IF(FLOTA!G503="","",FLOTA!G503)</f>
        <v/>
      </c>
      <c r="V503" s="21" t="str">
        <f>IF(FLOTA!H503="","",FLOTA!H503)</f>
        <v/>
      </c>
      <c r="W503" s="21" t="str">
        <f>IF(FLOTA!L503="","",FLOTA!L503)</f>
        <v/>
      </c>
      <c r="X503" s="25" t="str">
        <f t="shared" si="72"/>
        <v/>
      </c>
      <c r="Y503" s="24" t="str">
        <f t="shared" si="73"/>
        <v/>
      </c>
      <c r="Z503" s="25" t="str">
        <f t="shared" si="74"/>
        <v/>
      </c>
    </row>
    <row r="504" spans="9:26">
      <c r="I504" s="24">
        <f t="shared" si="66"/>
        <v>0</v>
      </c>
      <c r="J504" s="24" t="str">
        <f t="shared" si="67"/>
        <v>NO</v>
      </c>
      <c r="K504" s="24" t="str">
        <f t="shared" si="68"/>
        <v>NO</v>
      </c>
      <c r="L504" s="24" t="str">
        <f t="shared" si="69"/>
        <v>NO</v>
      </c>
      <c r="M504" s="24" t="str">
        <f t="shared" si="70"/>
        <v>NO</v>
      </c>
      <c r="N504" s="18" t="str">
        <f t="shared" si="71"/>
        <v/>
      </c>
      <c r="O504" s="21" t="str">
        <f>IF(FLOTA!A504="","",FLOTA!A504)</f>
        <v/>
      </c>
      <c r="P504" s="21" t="str">
        <f>IF(FLOTA!B504="","",FLOTA!B504)</f>
        <v/>
      </c>
      <c r="Q504" s="21" t="str">
        <f>IF(FLOTA!C504="","",FLOTA!C504)</f>
        <v/>
      </c>
      <c r="R504" s="21" t="str">
        <f>IF(FLOTA!D504="","",FLOTA!D504)</f>
        <v/>
      </c>
      <c r="S504" s="21" t="str">
        <f>IF(FLOTA!E504="","",FLOTA!E504)</f>
        <v/>
      </c>
      <c r="T504" s="21" t="str">
        <f>IF(FLOTA!F504="","",FLOTA!F504)</f>
        <v/>
      </c>
      <c r="U504" s="21" t="str">
        <f>IF(FLOTA!G504="","",FLOTA!G504)</f>
        <v/>
      </c>
      <c r="V504" s="21" t="str">
        <f>IF(FLOTA!H504="","",FLOTA!H504)</f>
        <v/>
      </c>
      <c r="W504" s="21" t="str">
        <f>IF(FLOTA!L504="","",FLOTA!L504)</f>
        <v/>
      </c>
      <c r="X504" s="25" t="str">
        <f t="shared" si="72"/>
        <v/>
      </c>
      <c r="Y504" s="24" t="str">
        <f t="shared" si="73"/>
        <v/>
      </c>
      <c r="Z504" s="25" t="str">
        <f t="shared" si="74"/>
        <v/>
      </c>
    </row>
    <row r="505" spans="9:26">
      <c r="I505" s="24">
        <f t="shared" si="66"/>
        <v>0</v>
      </c>
      <c r="J505" s="24" t="str">
        <f t="shared" si="67"/>
        <v>NO</v>
      </c>
      <c r="K505" s="24" t="str">
        <f t="shared" si="68"/>
        <v>NO</v>
      </c>
      <c r="L505" s="24" t="str">
        <f t="shared" si="69"/>
        <v>NO</v>
      </c>
      <c r="M505" s="24" t="str">
        <f t="shared" si="70"/>
        <v>NO</v>
      </c>
      <c r="N505" s="18" t="str">
        <f t="shared" si="71"/>
        <v/>
      </c>
      <c r="O505" s="21" t="str">
        <f>IF(FLOTA!A505="","",FLOTA!A505)</f>
        <v/>
      </c>
      <c r="P505" s="21" t="str">
        <f>IF(FLOTA!B505="","",FLOTA!B505)</f>
        <v/>
      </c>
      <c r="Q505" s="21" t="str">
        <f>IF(FLOTA!C505="","",FLOTA!C505)</f>
        <v/>
      </c>
      <c r="R505" s="21" t="str">
        <f>IF(FLOTA!D505="","",FLOTA!D505)</f>
        <v/>
      </c>
      <c r="S505" s="21" t="str">
        <f>IF(FLOTA!E505="","",FLOTA!E505)</f>
        <v/>
      </c>
      <c r="T505" s="21" t="str">
        <f>IF(FLOTA!F505="","",FLOTA!F505)</f>
        <v/>
      </c>
      <c r="U505" s="21" t="str">
        <f>IF(FLOTA!G505="","",FLOTA!G505)</f>
        <v/>
      </c>
      <c r="V505" s="21" t="str">
        <f>IF(FLOTA!H505="","",FLOTA!H505)</f>
        <v/>
      </c>
      <c r="W505" s="21" t="str">
        <f>IF(FLOTA!L505="","",FLOTA!L505)</f>
        <v/>
      </c>
      <c r="X505" s="25" t="str">
        <f t="shared" si="72"/>
        <v/>
      </c>
      <c r="Y505" s="24" t="str">
        <f t="shared" si="73"/>
        <v/>
      </c>
      <c r="Z505" s="25" t="str">
        <f t="shared" si="74"/>
        <v/>
      </c>
    </row>
    <row r="506" spans="9:26">
      <c r="I506" s="24">
        <f t="shared" si="66"/>
        <v>0</v>
      </c>
      <c r="J506" s="24" t="str">
        <f t="shared" si="67"/>
        <v>NO</v>
      </c>
      <c r="K506" s="24" t="str">
        <f t="shared" si="68"/>
        <v>NO</v>
      </c>
      <c r="L506" s="24" t="str">
        <f t="shared" si="69"/>
        <v>NO</v>
      </c>
      <c r="M506" s="24" t="str">
        <f t="shared" si="70"/>
        <v>NO</v>
      </c>
      <c r="N506" s="18" t="str">
        <f t="shared" si="71"/>
        <v/>
      </c>
      <c r="O506" s="21" t="str">
        <f>IF(FLOTA!A506="","",FLOTA!A506)</f>
        <v/>
      </c>
      <c r="P506" s="21" t="str">
        <f>IF(FLOTA!B506="","",FLOTA!B506)</f>
        <v/>
      </c>
      <c r="Q506" s="21" t="str">
        <f>IF(FLOTA!C506="","",FLOTA!C506)</f>
        <v/>
      </c>
      <c r="R506" s="21" t="str">
        <f>IF(FLOTA!D506="","",FLOTA!D506)</f>
        <v/>
      </c>
      <c r="S506" s="21" t="str">
        <f>IF(FLOTA!E506="","",FLOTA!E506)</f>
        <v/>
      </c>
      <c r="T506" s="21" t="str">
        <f>IF(FLOTA!F506="","",FLOTA!F506)</f>
        <v/>
      </c>
      <c r="U506" s="21" t="str">
        <f>IF(FLOTA!G506="","",FLOTA!G506)</f>
        <v/>
      </c>
      <c r="V506" s="21" t="str">
        <f>IF(FLOTA!H506="","",FLOTA!H506)</f>
        <v/>
      </c>
      <c r="W506" s="21" t="str">
        <f>IF(FLOTA!L506="","",FLOTA!L506)</f>
        <v/>
      </c>
      <c r="X506" s="25" t="str">
        <f t="shared" si="72"/>
        <v/>
      </c>
      <c r="Y506" s="24" t="str">
        <f t="shared" si="73"/>
        <v/>
      </c>
      <c r="Z506" s="25" t="str">
        <f t="shared" si="74"/>
        <v/>
      </c>
    </row>
    <row r="507" spans="9:26">
      <c r="I507" s="24">
        <f t="shared" si="66"/>
        <v>0</v>
      </c>
      <c r="J507" s="24" t="str">
        <f t="shared" si="67"/>
        <v>NO</v>
      </c>
      <c r="K507" s="24" t="str">
        <f t="shared" si="68"/>
        <v>NO</v>
      </c>
      <c r="L507" s="24" t="str">
        <f t="shared" si="69"/>
        <v>NO</v>
      </c>
      <c r="M507" s="24" t="str">
        <f t="shared" si="70"/>
        <v>NO</v>
      </c>
      <c r="N507" s="18" t="str">
        <f t="shared" si="71"/>
        <v/>
      </c>
      <c r="O507" s="21" t="str">
        <f>IF(FLOTA!A507="","",FLOTA!A507)</f>
        <v/>
      </c>
      <c r="P507" s="21" t="str">
        <f>IF(FLOTA!B507="","",FLOTA!B507)</f>
        <v/>
      </c>
      <c r="Q507" s="21" t="str">
        <f>IF(FLOTA!C507="","",FLOTA!C507)</f>
        <v/>
      </c>
      <c r="R507" s="21" t="str">
        <f>IF(FLOTA!D507="","",FLOTA!D507)</f>
        <v/>
      </c>
      <c r="S507" s="21" t="str">
        <f>IF(FLOTA!E507="","",FLOTA!E507)</f>
        <v/>
      </c>
      <c r="T507" s="21" t="str">
        <f>IF(FLOTA!F507="","",FLOTA!F507)</f>
        <v/>
      </c>
      <c r="U507" s="21" t="str">
        <f>IF(FLOTA!G507="","",FLOTA!G507)</f>
        <v/>
      </c>
      <c r="V507" s="21" t="str">
        <f>IF(FLOTA!H507="","",FLOTA!H507)</f>
        <v/>
      </c>
      <c r="W507" s="21" t="str">
        <f>IF(FLOTA!L507="","",FLOTA!L507)</f>
        <v/>
      </c>
      <c r="X507" s="25" t="str">
        <f t="shared" si="72"/>
        <v/>
      </c>
      <c r="Y507" s="24" t="str">
        <f t="shared" si="73"/>
        <v/>
      </c>
      <c r="Z507" s="25" t="str">
        <f t="shared" si="74"/>
        <v/>
      </c>
    </row>
    <row r="508" spans="9:26">
      <c r="I508" s="24">
        <f t="shared" si="66"/>
        <v>0</v>
      </c>
      <c r="J508" s="24" t="str">
        <f t="shared" si="67"/>
        <v>NO</v>
      </c>
      <c r="K508" s="24" t="str">
        <f t="shared" si="68"/>
        <v>NO</v>
      </c>
      <c r="L508" s="24" t="str">
        <f t="shared" si="69"/>
        <v>NO</v>
      </c>
      <c r="M508" s="24" t="str">
        <f t="shared" si="70"/>
        <v>NO</v>
      </c>
      <c r="N508" s="18" t="str">
        <f t="shared" si="71"/>
        <v/>
      </c>
      <c r="O508" s="21" t="str">
        <f>IF(FLOTA!A508="","",FLOTA!A508)</f>
        <v/>
      </c>
      <c r="P508" s="21" t="str">
        <f>IF(FLOTA!B508="","",FLOTA!B508)</f>
        <v/>
      </c>
      <c r="Q508" s="21" t="str">
        <f>IF(FLOTA!C508="","",FLOTA!C508)</f>
        <v/>
      </c>
      <c r="R508" s="21" t="str">
        <f>IF(FLOTA!D508="","",FLOTA!D508)</f>
        <v/>
      </c>
      <c r="S508" s="21" t="str">
        <f>IF(FLOTA!E508="","",FLOTA!E508)</f>
        <v/>
      </c>
      <c r="T508" s="21" t="str">
        <f>IF(FLOTA!F508="","",FLOTA!F508)</f>
        <v/>
      </c>
      <c r="U508" s="21" t="str">
        <f>IF(FLOTA!G508="","",FLOTA!G508)</f>
        <v/>
      </c>
      <c r="V508" s="21" t="str">
        <f>IF(FLOTA!H508="","",FLOTA!H508)</f>
        <v/>
      </c>
      <c r="W508" s="21" t="str">
        <f>IF(FLOTA!L508="","",FLOTA!L508)</f>
        <v/>
      </c>
      <c r="X508" s="25" t="str">
        <f t="shared" si="72"/>
        <v/>
      </c>
      <c r="Y508" s="24" t="str">
        <f t="shared" si="73"/>
        <v/>
      </c>
      <c r="Z508" s="25" t="str">
        <f t="shared" si="74"/>
        <v/>
      </c>
    </row>
    <row r="509" spans="9:26">
      <c r="I509" s="24">
        <f t="shared" si="66"/>
        <v>0</v>
      </c>
      <c r="J509" s="24" t="str">
        <f t="shared" si="67"/>
        <v>NO</v>
      </c>
      <c r="K509" s="24" t="str">
        <f t="shared" si="68"/>
        <v>NO</v>
      </c>
      <c r="L509" s="24" t="str">
        <f t="shared" si="69"/>
        <v>NO</v>
      </c>
      <c r="M509" s="24" t="str">
        <f t="shared" si="70"/>
        <v>NO</v>
      </c>
      <c r="N509" s="18" t="str">
        <f t="shared" si="71"/>
        <v/>
      </c>
      <c r="O509" s="21" t="str">
        <f>IF(FLOTA!A509="","",FLOTA!A509)</f>
        <v/>
      </c>
      <c r="P509" s="21" t="str">
        <f>IF(FLOTA!B509="","",FLOTA!B509)</f>
        <v/>
      </c>
      <c r="Q509" s="21" t="str">
        <f>IF(FLOTA!C509="","",FLOTA!C509)</f>
        <v/>
      </c>
      <c r="R509" s="21" t="str">
        <f>IF(FLOTA!D509="","",FLOTA!D509)</f>
        <v/>
      </c>
      <c r="S509" s="21" t="str">
        <f>IF(FLOTA!E509="","",FLOTA!E509)</f>
        <v/>
      </c>
      <c r="T509" s="21" t="str">
        <f>IF(FLOTA!F509="","",FLOTA!F509)</f>
        <v/>
      </c>
      <c r="U509" s="21" t="str">
        <f>IF(FLOTA!G509="","",FLOTA!G509)</f>
        <v/>
      </c>
      <c r="V509" s="21" t="str">
        <f>IF(FLOTA!H509="","",FLOTA!H509)</f>
        <v/>
      </c>
      <c r="W509" s="21" t="str">
        <f>IF(FLOTA!L509="","",FLOTA!L509)</f>
        <v/>
      </c>
      <c r="X509" s="25" t="str">
        <f t="shared" si="72"/>
        <v/>
      </c>
      <c r="Y509" s="24" t="str">
        <f t="shared" si="73"/>
        <v/>
      </c>
      <c r="Z509" s="25" t="str">
        <f t="shared" si="74"/>
        <v/>
      </c>
    </row>
    <row r="510" spans="9:26">
      <c r="I510" s="24">
        <f t="shared" si="66"/>
        <v>0</v>
      </c>
      <c r="J510" s="24" t="str">
        <f t="shared" si="67"/>
        <v>NO</v>
      </c>
      <c r="K510" s="24" t="str">
        <f t="shared" si="68"/>
        <v>NO</v>
      </c>
      <c r="L510" s="24" t="str">
        <f t="shared" si="69"/>
        <v>NO</v>
      </c>
      <c r="M510" s="24" t="str">
        <f t="shared" si="70"/>
        <v>NO</v>
      </c>
      <c r="N510" s="18" t="str">
        <f t="shared" si="71"/>
        <v/>
      </c>
      <c r="O510" s="21" t="str">
        <f>IF(FLOTA!A510="","",FLOTA!A510)</f>
        <v/>
      </c>
      <c r="P510" s="21" t="str">
        <f>IF(FLOTA!B510="","",FLOTA!B510)</f>
        <v/>
      </c>
      <c r="Q510" s="21" t="str">
        <f>IF(FLOTA!C510="","",FLOTA!C510)</f>
        <v/>
      </c>
      <c r="R510" s="21" t="str">
        <f>IF(FLOTA!D510="","",FLOTA!D510)</f>
        <v/>
      </c>
      <c r="S510" s="21" t="str">
        <f>IF(FLOTA!E510="","",FLOTA!E510)</f>
        <v/>
      </c>
      <c r="T510" s="21" t="str">
        <f>IF(FLOTA!F510="","",FLOTA!F510)</f>
        <v/>
      </c>
      <c r="U510" s="21" t="str">
        <f>IF(FLOTA!G510="","",FLOTA!G510)</f>
        <v/>
      </c>
      <c r="V510" s="21" t="str">
        <f>IF(FLOTA!H510="","",FLOTA!H510)</f>
        <v/>
      </c>
      <c r="W510" s="21" t="str">
        <f>IF(FLOTA!L510="","",FLOTA!L510)</f>
        <v/>
      </c>
      <c r="X510" s="25" t="str">
        <f t="shared" si="72"/>
        <v/>
      </c>
      <c r="Y510" s="24" t="str">
        <f t="shared" si="73"/>
        <v/>
      </c>
      <c r="Z510" s="25" t="str">
        <f t="shared" si="74"/>
        <v/>
      </c>
    </row>
    <row r="511" spans="9:26">
      <c r="I511" s="24">
        <f t="shared" si="66"/>
        <v>0</v>
      </c>
      <c r="J511" s="24" t="str">
        <f t="shared" si="67"/>
        <v>NO</v>
      </c>
      <c r="K511" s="24" t="str">
        <f t="shared" si="68"/>
        <v>NO</v>
      </c>
      <c r="L511" s="24" t="str">
        <f t="shared" si="69"/>
        <v>NO</v>
      </c>
      <c r="M511" s="24" t="str">
        <f t="shared" si="70"/>
        <v>NO</v>
      </c>
      <c r="N511" s="18" t="str">
        <f t="shared" si="71"/>
        <v/>
      </c>
      <c r="O511" s="21" t="str">
        <f>IF(FLOTA!A511="","",FLOTA!A511)</f>
        <v/>
      </c>
      <c r="P511" s="21" t="str">
        <f>IF(FLOTA!B511="","",FLOTA!B511)</f>
        <v/>
      </c>
      <c r="Q511" s="21" t="str">
        <f>IF(FLOTA!C511="","",FLOTA!C511)</f>
        <v/>
      </c>
      <c r="R511" s="21" t="str">
        <f>IF(FLOTA!D511="","",FLOTA!D511)</f>
        <v/>
      </c>
      <c r="S511" s="21" t="str">
        <f>IF(FLOTA!E511="","",FLOTA!E511)</f>
        <v/>
      </c>
      <c r="T511" s="21" t="str">
        <f>IF(FLOTA!F511="","",FLOTA!F511)</f>
        <v/>
      </c>
      <c r="U511" s="21" t="str">
        <f>IF(FLOTA!G511="","",FLOTA!G511)</f>
        <v/>
      </c>
      <c r="V511" s="21" t="str">
        <f>IF(FLOTA!H511="","",FLOTA!H511)</f>
        <v/>
      </c>
      <c r="W511" s="21" t="str">
        <f>IF(FLOTA!L511="","",FLOTA!L511)</f>
        <v/>
      </c>
      <c r="X511" s="25" t="str">
        <f t="shared" si="72"/>
        <v/>
      </c>
      <c r="Y511" s="24" t="str">
        <f t="shared" si="73"/>
        <v/>
      </c>
      <c r="Z511" s="25" t="str">
        <f t="shared" si="74"/>
        <v/>
      </c>
    </row>
    <row r="512" spans="9:26">
      <c r="I512" s="24">
        <f t="shared" si="66"/>
        <v>0</v>
      </c>
      <c r="J512" s="24" t="str">
        <f t="shared" si="67"/>
        <v>NO</v>
      </c>
      <c r="K512" s="24" t="str">
        <f t="shared" si="68"/>
        <v>NO</v>
      </c>
      <c r="L512" s="24" t="str">
        <f t="shared" si="69"/>
        <v>NO</v>
      </c>
      <c r="M512" s="24" t="str">
        <f t="shared" si="70"/>
        <v>NO</v>
      </c>
      <c r="N512" s="18" t="str">
        <f t="shared" si="71"/>
        <v/>
      </c>
      <c r="O512" s="21" t="str">
        <f>IF(FLOTA!A512="","",FLOTA!A512)</f>
        <v/>
      </c>
      <c r="P512" s="21" t="str">
        <f>IF(FLOTA!B512="","",FLOTA!B512)</f>
        <v/>
      </c>
      <c r="Q512" s="21" t="str">
        <f>IF(FLOTA!C512="","",FLOTA!C512)</f>
        <v/>
      </c>
      <c r="R512" s="21" t="str">
        <f>IF(FLOTA!D512="","",FLOTA!D512)</f>
        <v/>
      </c>
      <c r="S512" s="21" t="str">
        <f>IF(FLOTA!E512="","",FLOTA!E512)</f>
        <v/>
      </c>
      <c r="T512" s="21" t="str">
        <f>IF(FLOTA!F512="","",FLOTA!F512)</f>
        <v/>
      </c>
      <c r="U512" s="21" t="str">
        <f>IF(FLOTA!G512="","",FLOTA!G512)</f>
        <v/>
      </c>
      <c r="V512" s="21" t="str">
        <f>IF(FLOTA!H512="","",FLOTA!H512)</f>
        <v/>
      </c>
      <c r="W512" s="21" t="str">
        <f>IF(FLOTA!L512="","",FLOTA!L512)</f>
        <v/>
      </c>
      <c r="X512" s="25" t="str">
        <f t="shared" si="72"/>
        <v/>
      </c>
      <c r="Y512" s="24" t="str">
        <f t="shared" si="73"/>
        <v/>
      </c>
      <c r="Z512" s="25" t="str">
        <f t="shared" si="74"/>
        <v/>
      </c>
    </row>
    <row r="513" spans="9:26">
      <c r="I513" s="24">
        <f t="shared" si="66"/>
        <v>0</v>
      </c>
      <c r="J513" s="24" t="str">
        <f t="shared" si="67"/>
        <v>NO</v>
      </c>
      <c r="K513" s="24" t="str">
        <f t="shared" si="68"/>
        <v>NO</v>
      </c>
      <c r="L513" s="24" t="str">
        <f t="shared" si="69"/>
        <v>NO</v>
      </c>
      <c r="M513" s="24" t="str">
        <f t="shared" si="70"/>
        <v>NO</v>
      </c>
      <c r="N513" s="18" t="str">
        <f t="shared" si="71"/>
        <v/>
      </c>
      <c r="O513" s="21" t="str">
        <f>IF(FLOTA!A513="","",FLOTA!A513)</f>
        <v/>
      </c>
      <c r="P513" s="21" t="str">
        <f>IF(FLOTA!B513="","",FLOTA!B513)</f>
        <v/>
      </c>
      <c r="Q513" s="21" t="str">
        <f>IF(FLOTA!C513="","",FLOTA!C513)</f>
        <v/>
      </c>
      <c r="R513" s="21" t="str">
        <f>IF(FLOTA!D513="","",FLOTA!D513)</f>
        <v/>
      </c>
      <c r="S513" s="21" t="str">
        <f>IF(FLOTA!E513="","",FLOTA!E513)</f>
        <v/>
      </c>
      <c r="T513" s="21" t="str">
        <f>IF(FLOTA!F513="","",FLOTA!F513)</f>
        <v/>
      </c>
      <c r="U513" s="21" t="str">
        <f>IF(FLOTA!G513="","",FLOTA!G513)</f>
        <v/>
      </c>
      <c r="V513" s="21" t="str">
        <f>IF(FLOTA!H513="","",FLOTA!H513)</f>
        <v/>
      </c>
      <c r="W513" s="21" t="str">
        <f>IF(FLOTA!L513="","",FLOTA!L513)</f>
        <v/>
      </c>
      <c r="X513" s="25" t="str">
        <f t="shared" si="72"/>
        <v/>
      </c>
      <c r="Y513" s="24" t="str">
        <f t="shared" si="73"/>
        <v/>
      </c>
      <c r="Z513" s="25" t="str">
        <f t="shared" si="74"/>
        <v/>
      </c>
    </row>
    <row r="514" spans="9:26">
      <c r="I514" s="24">
        <f t="shared" si="66"/>
        <v>0</v>
      </c>
      <c r="J514" s="24" t="str">
        <f t="shared" si="67"/>
        <v>NO</v>
      </c>
      <c r="K514" s="24" t="str">
        <f t="shared" si="68"/>
        <v>NO</v>
      </c>
      <c r="L514" s="24" t="str">
        <f t="shared" si="69"/>
        <v>NO</v>
      </c>
      <c r="M514" s="24" t="str">
        <f t="shared" si="70"/>
        <v>NO</v>
      </c>
      <c r="N514" s="18" t="str">
        <f t="shared" si="71"/>
        <v/>
      </c>
      <c r="O514" s="21" t="str">
        <f>IF(FLOTA!A514="","",FLOTA!A514)</f>
        <v/>
      </c>
      <c r="P514" s="21" t="str">
        <f>IF(FLOTA!B514="","",FLOTA!B514)</f>
        <v/>
      </c>
      <c r="Q514" s="21" t="str">
        <f>IF(FLOTA!C514="","",FLOTA!C514)</f>
        <v/>
      </c>
      <c r="R514" s="21" t="str">
        <f>IF(FLOTA!D514="","",FLOTA!D514)</f>
        <v/>
      </c>
      <c r="S514" s="21" t="str">
        <f>IF(FLOTA!E514="","",FLOTA!E514)</f>
        <v/>
      </c>
      <c r="T514" s="21" t="str">
        <f>IF(FLOTA!F514="","",FLOTA!F514)</f>
        <v/>
      </c>
      <c r="U514" s="21" t="str">
        <f>IF(FLOTA!G514="","",FLOTA!G514)</f>
        <v/>
      </c>
      <c r="V514" s="21" t="str">
        <f>IF(FLOTA!H514="","",FLOTA!H514)</f>
        <v/>
      </c>
      <c r="W514" s="21" t="str">
        <f>IF(FLOTA!L514="","",FLOTA!L514)</f>
        <v/>
      </c>
      <c r="X514" s="25" t="str">
        <f t="shared" si="72"/>
        <v/>
      </c>
      <c r="Y514" s="24" t="str">
        <f t="shared" si="73"/>
        <v/>
      </c>
      <c r="Z514" s="25" t="str">
        <f t="shared" si="74"/>
        <v/>
      </c>
    </row>
    <row r="515" spans="9:26">
      <c r="I515" s="24">
        <f t="shared" ref="I515:I578" si="75">IF(N515="",0,IFERROR(K515*J515+L515,"NO"))</f>
        <v>0</v>
      </c>
      <c r="J515" s="24" t="str">
        <f t="shared" ref="J515:J578" si="76">IF(N515="","NO",RANK(X515,$X$2:$X$1001))</f>
        <v>NO</v>
      </c>
      <c r="K515" s="24" t="str">
        <f t="shared" ref="K515:K578" si="77">IF(N515="","NO",RANK(Z515,$Z$2:$Z$1001))</f>
        <v>NO</v>
      </c>
      <c r="L515" s="24" t="str">
        <f t="shared" ref="L515:L578" si="78">IFERROR(IF(N515="","NO",RANK(N515,$N$2:$N$1001)),100)</f>
        <v>NO</v>
      </c>
      <c r="M515" s="24" t="str">
        <f t="shared" ref="M515:M578" si="79">IF(N515="","NO",RANK(I515,$I$2:$I$1001))</f>
        <v>NO</v>
      </c>
      <c r="N515" s="18" t="str">
        <f t="shared" ref="N515:N578" si="80">IF(X515=$D$3,O515,"")</f>
        <v/>
      </c>
      <c r="O515" s="21" t="str">
        <f>IF(FLOTA!A515="","",FLOTA!A515)</f>
        <v/>
      </c>
      <c r="P515" s="21" t="str">
        <f>IF(FLOTA!B515="","",FLOTA!B515)</f>
        <v/>
      </c>
      <c r="Q515" s="21" t="str">
        <f>IF(FLOTA!C515="","",FLOTA!C515)</f>
        <v/>
      </c>
      <c r="R515" s="21" t="str">
        <f>IF(FLOTA!D515="","",FLOTA!D515)</f>
        <v/>
      </c>
      <c r="S515" s="21" t="str">
        <f>IF(FLOTA!E515="","",FLOTA!E515)</f>
        <v/>
      </c>
      <c r="T515" s="21" t="str">
        <f>IF(FLOTA!F515="","",FLOTA!F515)</f>
        <v/>
      </c>
      <c r="U515" s="21" t="str">
        <f>IF(FLOTA!G515="","",FLOTA!G515)</f>
        <v/>
      </c>
      <c r="V515" s="21" t="str">
        <f>IF(FLOTA!H515="","",FLOTA!H515)</f>
        <v/>
      </c>
      <c r="W515" s="21" t="str">
        <f>IF(FLOTA!L515="","",FLOTA!L515)</f>
        <v/>
      </c>
      <c r="X515" s="25" t="str">
        <f t="shared" ref="X515:X578" si="81">IF(Y515=$F$2,IFERROR(MONTH(S515),""),"")</f>
        <v/>
      </c>
      <c r="Y515" s="24" t="str">
        <f t="shared" ref="Y515:Y578" si="82">IFERROR(YEAR(S515),"")</f>
        <v/>
      </c>
      <c r="Z515" s="25" t="str">
        <f t="shared" ref="Z515:Z578" si="83">IF(X515=$D$3,IFERROR(DAY(S515),""),"")</f>
        <v/>
      </c>
    </row>
    <row r="516" spans="9:26">
      <c r="I516" s="24">
        <f t="shared" si="75"/>
        <v>0</v>
      </c>
      <c r="J516" s="24" t="str">
        <f t="shared" si="76"/>
        <v>NO</v>
      </c>
      <c r="K516" s="24" t="str">
        <f t="shared" si="77"/>
        <v>NO</v>
      </c>
      <c r="L516" s="24" t="str">
        <f t="shared" si="78"/>
        <v>NO</v>
      </c>
      <c r="M516" s="24" t="str">
        <f t="shared" si="79"/>
        <v>NO</v>
      </c>
      <c r="N516" s="18" t="str">
        <f t="shared" si="80"/>
        <v/>
      </c>
      <c r="O516" s="21" t="str">
        <f>IF(FLOTA!A516="","",FLOTA!A516)</f>
        <v/>
      </c>
      <c r="P516" s="21" t="str">
        <f>IF(FLOTA!B516="","",FLOTA!B516)</f>
        <v/>
      </c>
      <c r="Q516" s="21" t="str">
        <f>IF(FLOTA!C516="","",FLOTA!C516)</f>
        <v/>
      </c>
      <c r="R516" s="21" t="str">
        <f>IF(FLOTA!D516="","",FLOTA!D516)</f>
        <v/>
      </c>
      <c r="S516" s="21" t="str">
        <f>IF(FLOTA!E516="","",FLOTA!E516)</f>
        <v/>
      </c>
      <c r="T516" s="21" t="str">
        <f>IF(FLOTA!F516="","",FLOTA!F516)</f>
        <v/>
      </c>
      <c r="U516" s="21" t="str">
        <f>IF(FLOTA!G516="","",FLOTA!G516)</f>
        <v/>
      </c>
      <c r="V516" s="21" t="str">
        <f>IF(FLOTA!H516="","",FLOTA!H516)</f>
        <v/>
      </c>
      <c r="W516" s="21" t="str">
        <f>IF(FLOTA!L516="","",FLOTA!L516)</f>
        <v/>
      </c>
      <c r="X516" s="25" t="str">
        <f t="shared" si="81"/>
        <v/>
      </c>
      <c r="Y516" s="24" t="str">
        <f t="shared" si="82"/>
        <v/>
      </c>
      <c r="Z516" s="25" t="str">
        <f t="shared" si="83"/>
        <v/>
      </c>
    </row>
    <row r="517" spans="9:26">
      <c r="I517" s="24">
        <f t="shared" si="75"/>
        <v>0</v>
      </c>
      <c r="J517" s="24" t="str">
        <f t="shared" si="76"/>
        <v>NO</v>
      </c>
      <c r="K517" s="24" t="str">
        <f t="shared" si="77"/>
        <v>NO</v>
      </c>
      <c r="L517" s="24" t="str">
        <f t="shared" si="78"/>
        <v>NO</v>
      </c>
      <c r="M517" s="24" t="str">
        <f t="shared" si="79"/>
        <v>NO</v>
      </c>
      <c r="N517" s="18" t="str">
        <f t="shared" si="80"/>
        <v/>
      </c>
      <c r="O517" s="21" t="str">
        <f>IF(FLOTA!A517="","",FLOTA!A517)</f>
        <v/>
      </c>
      <c r="P517" s="21" t="str">
        <f>IF(FLOTA!B517="","",FLOTA!B517)</f>
        <v/>
      </c>
      <c r="Q517" s="21" t="str">
        <f>IF(FLOTA!C517="","",FLOTA!C517)</f>
        <v/>
      </c>
      <c r="R517" s="21" t="str">
        <f>IF(FLOTA!D517="","",FLOTA!D517)</f>
        <v/>
      </c>
      <c r="S517" s="21" t="str">
        <f>IF(FLOTA!E517="","",FLOTA!E517)</f>
        <v/>
      </c>
      <c r="T517" s="21" t="str">
        <f>IF(FLOTA!F517="","",FLOTA!F517)</f>
        <v/>
      </c>
      <c r="U517" s="21" t="str">
        <f>IF(FLOTA!G517="","",FLOTA!G517)</f>
        <v/>
      </c>
      <c r="V517" s="21" t="str">
        <f>IF(FLOTA!H517="","",FLOTA!H517)</f>
        <v/>
      </c>
      <c r="W517" s="21" t="str">
        <f>IF(FLOTA!L517="","",FLOTA!L517)</f>
        <v/>
      </c>
      <c r="X517" s="25" t="str">
        <f t="shared" si="81"/>
        <v/>
      </c>
      <c r="Y517" s="24" t="str">
        <f t="shared" si="82"/>
        <v/>
      </c>
      <c r="Z517" s="25" t="str">
        <f t="shared" si="83"/>
        <v/>
      </c>
    </row>
    <row r="518" spans="9:26">
      <c r="I518" s="24">
        <f t="shared" si="75"/>
        <v>0</v>
      </c>
      <c r="J518" s="24" t="str">
        <f t="shared" si="76"/>
        <v>NO</v>
      </c>
      <c r="K518" s="24" t="str">
        <f t="shared" si="77"/>
        <v>NO</v>
      </c>
      <c r="L518" s="24" t="str">
        <f t="shared" si="78"/>
        <v>NO</v>
      </c>
      <c r="M518" s="24" t="str">
        <f t="shared" si="79"/>
        <v>NO</v>
      </c>
      <c r="N518" s="18" t="str">
        <f t="shared" si="80"/>
        <v/>
      </c>
      <c r="O518" s="21" t="str">
        <f>IF(FLOTA!A518="","",FLOTA!A518)</f>
        <v/>
      </c>
      <c r="P518" s="21" t="str">
        <f>IF(FLOTA!B518="","",FLOTA!B518)</f>
        <v/>
      </c>
      <c r="Q518" s="21" t="str">
        <f>IF(FLOTA!C518="","",FLOTA!C518)</f>
        <v/>
      </c>
      <c r="R518" s="21" t="str">
        <f>IF(FLOTA!D518="","",FLOTA!D518)</f>
        <v/>
      </c>
      <c r="S518" s="21" t="str">
        <f>IF(FLOTA!E518="","",FLOTA!E518)</f>
        <v/>
      </c>
      <c r="T518" s="21" t="str">
        <f>IF(FLOTA!F518="","",FLOTA!F518)</f>
        <v/>
      </c>
      <c r="U518" s="21" t="str">
        <f>IF(FLOTA!G518="","",FLOTA!G518)</f>
        <v/>
      </c>
      <c r="V518" s="21" t="str">
        <f>IF(FLOTA!H518="","",FLOTA!H518)</f>
        <v/>
      </c>
      <c r="W518" s="21" t="str">
        <f>IF(FLOTA!L518="","",FLOTA!L518)</f>
        <v/>
      </c>
      <c r="X518" s="25" t="str">
        <f t="shared" si="81"/>
        <v/>
      </c>
      <c r="Y518" s="24" t="str">
        <f t="shared" si="82"/>
        <v/>
      </c>
      <c r="Z518" s="25" t="str">
        <f t="shared" si="83"/>
        <v/>
      </c>
    </row>
    <row r="519" spans="9:26">
      <c r="I519" s="24">
        <f t="shared" si="75"/>
        <v>0</v>
      </c>
      <c r="J519" s="24" t="str">
        <f t="shared" si="76"/>
        <v>NO</v>
      </c>
      <c r="K519" s="24" t="str">
        <f t="shared" si="77"/>
        <v>NO</v>
      </c>
      <c r="L519" s="24" t="str">
        <f t="shared" si="78"/>
        <v>NO</v>
      </c>
      <c r="M519" s="24" t="str">
        <f t="shared" si="79"/>
        <v>NO</v>
      </c>
      <c r="N519" s="18" t="str">
        <f t="shared" si="80"/>
        <v/>
      </c>
      <c r="O519" s="21" t="str">
        <f>IF(FLOTA!A519="","",FLOTA!A519)</f>
        <v/>
      </c>
      <c r="P519" s="21" t="str">
        <f>IF(FLOTA!B519="","",FLOTA!B519)</f>
        <v/>
      </c>
      <c r="Q519" s="21" t="str">
        <f>IF(FLOTA!C519="","",FLOTA!C519)</f>
        <v/>
      </c>
      <c r="R519" s="21" t="str">
        <f>IF(FLOTA!D519="","",FLOTA!D519)</f>
        <v/>
      </c>
      <c r="S519" s="21" t="str">
        <f>IF(FLOTA!E519="","",FLOTA!E519)</f>
        <v/>
      </c>
      <c r="T519" s="21" t="str">
        <f>IF(FLOTA!F519="","",FLOTA!F519)</f>
        <v/>
      </c>
      <c r="U519" s="21" t="str">
        <f>IF(FLOTA!G519="","",FLOTA!G519)</f>
        <v/>
      </c>
      <c r="V519" s="21" t="str">
        <f>IF(FLOTA!H519="","",FLOTA!H519)</f>
        <v/>
      </c>
      <c r="W519" s="21" t="str">
        <f>IF(FLOTA!L519="","",FLOTA!L519)</f>
        <v/>
      </c>
      <c r="X519" s="25" t="str">
        <f t="shared" si="81"/>
        <v/>
      </c>
      <c r="Y519" s="24" t="str">
        <f t="shared" si="82"/>
        <v/>
      </c>
      <c r="Z519" s="25" t="str">
        <f t="shared" si="83"/>
        <v/>
      </c>
    </row>
    <row r="520" spans="9:26">
      <c r="I520" s="24">
        <f t="shared" si="75"/>
        <v>0</v>
      </c>
      <c r="J520" s="24" t="str">
        <f t="shared" si="76"/>
        <v>NO</v>
      </c>
      <c r="K520" s="24" t="str">
        <f t="shared" si="77"/>
        <v>NO</v>
      </c>
      <c r="L520" s="24" t="str">
        <f t="shared" si="78"/>
        <v>NO</v>
      </c>
      <c r="M520" s="24" t="str">
        <f t="shared" si="79"/>
        <v>NO</v>
      </c>
      <c r="N520" s="18" t="str">
        <f t="shared" si="80"/>
        <v/>
      </c>
      <c r="O520" s="21" t="str">
        <f>IF(FLOTA!A520="","",FLOTA!A520)</f>
        <v/>
      </c>
      <c r="P520" s="21" t="str">
        <f>IF(FLOTA!B520="","",FLOTA!B520)</f>
        <v/>
      </c>
      <c r="Q520" s="21" t="str">
        <f>IF(FLOTA!C520="","",FLOTA!C520)</f>
        <v/>
      </c>
      <c r="R520" s="21" t="str">
        <f>IF(FLOTA!D520="","",FLOTA!D520)</f>
        <v/>
      </c>
      <c r="S520" s="21" t="str">
        <f>IF(FLOTA!E520="","",FLOTA!E520)</f>
        <v/>
      </c>
      <c r="T520" s="21" t="str">
        <f>IF(FLOTA!F520="","",FLOTA!F520)</f>
        <v/>
      </c>
      <c r="U520" s="21" t="str">
        <f>IF(FLOTA!G520="","",FLOTA!G520)</f>
        <v/>
      </c>
      <c r="V520" s="21" t="str">
        <f>IF(FLOTA!H520="","",FLOTA!H520)</f>
        <v/>
      </c>
      <c r="W520" s="21" t="str">
        <f>IF(FLOTA!L520="","",FLOTA!L520)</f>
        <v/>
      </c>
      <c r="X520" s="25" t="str">
        <f t="shared" si="81"/>
        <v/>
      </c>
      <c r="Y520" s="24" t="str">
        <f t="shared" si="82"/>
        <v/>
      </c>
      <c r="Z520" s="25" t="str">
        <f t="shared" si="83"/>
        <v/>
      </c>
    </row>
    <row r="521" spans="9:26">
      <c r="I521" s="24">
        <f t="shared" si="75"/>
        <v>0</v>
      </c>
      <c r="J521" s="24" t="str">
        <f t="shared" si="76"/>
        <v>NO</v>
      </c>
      <c r="K521" s="24" t="str">
        <f t="shared" si="77"/>
        <v>NO</v>
      </c>
      <c r="L521" s="24" t="str">
        <f t="shared" si="78"/>
        <v>NO</v>
      </c>
      <c r="M521" s="24" t="str">
        <f t="shared" si="79"/>
        <v>NO</v>
      </c>
      <c r="N521" s="18" t="str">
        <f t="shared" si="80"/>
        <v/>
      </c>
      <c r="O521" s="21" t="str">
        <f>IF(FLOTA!A521="","",FLOTA!A521)</f>
        <v/>
      </c>
      <c r="P521" s="21" t="str">
        <f>IF(FLOTA!B521="","",FLOTA!B521)</f>
        <v/>
      </c>
      <c r="Q521" s="21" t="str">
        <f>IF(FLOTA!C521="","",FLOTA!C521)</f>
        <v/>
      </c>
      <c r="R521" s="21" t="str">
        <f>IF(FLOTA!D521="","",FLOTA!D521)</f>
        <v/>
      </c>
      <c r="S521" s="21" t="str">
        <f>IF(FLOTA!E521="","",FLOTA!E521)</f>
        <v/>
      </c>
      <c r="T521" s="21" t="str">
        <f>IF(FLOTA!F521="","",FLOTA!F521)</f>
        <v/>
      </c>
      <c r="U521" s="21" t="str">
        <f>IF(FLOTA!G521="","",FLOTA!G521)</f>
        <v/>
      </c>
      <c r="V521" s="21" t="str">
        <f>IF(FLOTA!H521="","",FLOTA!H521)</f>
        <v/>
      </c>
      <c r="W521" s="21" t="str">
        <f>IF(FLOTA!L521="","",FLOTA!L521)</f>
        <v/>
      </c>
      <c r="X521" s="25" t="str">
        <f t="shared" si="81"/>
        <v/>
      </c>
      <c r="Y521" s="24" t="str">
        <f t="shared" si="82"/>
        <v/>
      </c>
      <c r="Z521" s="25" t="str">
        <f t="shared" si="83"/>
        <v/>
      </c>
    </row>
    <row r="522" spans="9:26">
      <c r="I522" s="24">
        <f t="shared" si="75"/>
        <v>0</v>
      </c>
      <c r="J522" s="24" t="str">
        <f t="shared" si="76"/>
        <v>NO</v>
      </c>
      <c r="K522" s="24" t="str">
        <f t="shared" si="77"/>
        <v>NO</v>
      </c>
      <c r="L522" s="24" t="str">
        <f t="shared" si="78"/>
        <v>NO</v>
      </c>
      <c r="M522" s="24" t="str">
        <f t="shared" si="79"/>
        <v>NO</v>
      </c>
      <c r="N522" s="18" t="str">
        <f t="shared" si="80"/>
        <v/>
      </c>
      <c r="O522" s="21" t="str">
        <f>IF(FLOTA!A522="","",FLOTA!A522)</f>
        <v/>
      </c>
      <c r="P522" s="21" t="str">
        <f>IF(FLOTA!B522="","",FLOTA!B522)</f>
        <v/>
      </c>
      <c r="Q522" s="21" t="str">
        <f>IF(FLOTA!C522="","",FLOTA!C522)</f>
        <v/>
      </c>
      <c r="R522" s="21" t="str">
        <f>IF(FLOTA!D522="","",FLOTA!D522)</f>
        <v/>
      </c>
      <c r="S522" s="21" t="str">
        <f>IF(FLOTA!E522="","",FLOTA!E522)</f>
        <v/>
      </c>
      <c r="T522" s="21" t="str">
        <f>IF(FLOTA!F522="","",FLOTA!F522)</f>
        <v/>
      </c>
      <c r="U522" s="21" t="str">
        <f>IF(FLOTA!G522="","",FLOTA!G522)</f>
        <v/>
      </c>
      <c r="V522" s="21" t="str">
        <f>IF(FLOTA!H522="","",FLOTA!H522)</f>
        <v/>
      </c>
      <c r="W522" s="21" t="str">
        <f>IF(FLOTA!L522="","",FLOTA!L522)</f>
        <v/>
      </c>
      <c r="X522" s="25" t="str">
        <f t="shared" si="81"/>
        <v/>
      </c>
      <c r="Y522" s="24" t="str">
        <f t="shared" si="82"/>
        <v/>
      </c>
      <c r="Z522" s="25" t="str">
        <f t="shared" si="83"/>
        <v/>
      </c>
    </row>
    <row r="523" spans="9:26">
      <c r="I523" s="24">
        <f t="shared" si="75"/>
        <v>0</v>
      </c>
      <c r="J523" s="24" t="str">
        <f t="shared" si="76"/>
        <v>NO</v>
      </c>
      <c r="K523" s="24" t="str">
        <f t="shared" si="77"/>
        <v>NO</v>
      </c>
      <c r="L523" s="24" t="str">
        <f t="shared" si="78"/>
        <v>NO</v>
      </c>
      <c r="M523" s="24" t="str">
        <f t="shared" si="79"/>
        <v>NO</v>
      </c>
      <c r="N523" s="18" t="str">
        <f t="shared" si="80"/>
        <v/>
      </c>
      <c r="O523" s="21" t="str">
        <f>IF(FLOTA!A523="","",FLOTA!A523)</f>
        <v/>
      </c>
      <c r="P523" s="21" t="str">
        <f>IF(FLOTA!B523="","",FLOTA!B523)</f>
        <v/>
      </c>
      <c r="Q523" s="21" t="str">
        <f>IF(FLOTA!C523="","",FLOTA!C523)</f>
        <v/>
      </c>
      <c r="R523" s="21" t="str">
        <f>IF(FLOTA!D523="","",FLOTA!D523)</f>
        <v/>
      </c>
      <c r="S523" s="21" t="str">
        <f>IF(FLOTA!E523="","",FLOTA!E523)</f>
        <v/>
      </c>
      <c r="T523" s="21" t="str">
        <f>IF(FLOTA!F523="","",FLOTA!F523)</f>
        <v/>
      </c>
      <c r="U523" s="21" t="str">
        <f>IF(FLOTA!G523="","",FLOTA!G523)</f>
        <v/>
      </c>
      <c r="V523" s="21" t="str">
        <f>IF(FLOTA!H523="","",FLOTA!H523)</f>
        <v/>
      </c>
      <c r="W523" s="21" t="str">
        <f>IF(FLOTA!L523="","",FLOTA!L523)</f>
        <v/>
      </c>
      <c r="X523" s="25" t="str">
        <f t="shared" si="81"/>
        <v/>
      </c>
      <c r="Y523" s="24" t="str">
        <f t="shared" si="82"/>
        <v/>
      </c>
      <c r="Z523" s="25" t="str">
        <f t="shared" si="83"/>
        <v/>
      </c>
    </row>
    <row r="524" spans="9:26">
      <c r="I524" s="24">
        <f t="shared" si="75"/>
        <v>0</v>
      </c>
      <c r="J524" s="24" t="str">
        <f t="shared" si="76"/>
        <v>NO</v>
      </c>
      <c r="K524" s="24" t="str">
        <f t="shared" si="77"/>
        <v>NO</v>
      </c>
      <c r="L524" s="24" t="str">
        <f t="shared" si="78"/>
        <v>NO</v>
      </c>
      <c r="M524" s="24" t="str">
        <f t="shared" si="79"/>
        <v>NO</v>
      </c>
      <c r="N524" s="18" t="str">
        <f t="shared" si="80"/>
        <v/>
      </c>
      <c r="O524" s="21" t="str">
        <f>IF(FLOTA!A524="","",FLOTA!A524)</f>
        <v/>
      </c>
      <c r="P524" s="21" t="str">
        <f>IF(FLOTA!B524="","",FLOTA!B524)</f>
        <v/>
      </c>
      <c r="Q524" s="21" t="str">
        <f>IF(FLOTA!C524="","",FLOTA!C524)</f>
        <v/>
      </c>
      <c r="R524" s="21" t="str">
        <f>IF(FLOTA!D524="","",FLOTA!D524)</f>
        <v/>
      </c>
      <c r="S524" s="21" t="str">
        <f>IF(FLOTA!E524="","",FLOTA!E524)</f>
        <v/>
      </c>
      <c r="T524" s="21" t="str">
        <f>IF(FLOTA!F524="","",FLOTA!F524)</f>
        <v/>
      </c>
      <c r="U524" s="21" t="str">
        <f>IF(FLOTA!G524="","",FLOTA!G524)</f>
        <v/>
      </c>
      <c r="V524" s="21" t="str">
        <f>IF(FLOTA!H524="","",FLOTA!H524)</f>
        <v/>
      </c>
      <c r="W524" s="21" t="str">
        <f>IF(FLOTA!L524="","",FLOTA!L524)</f>
        <v/>
      </c>
      <c r="X524" s="25" t="str">
        <f t="shared" si="81"/>
        <v/>
      </c>
      <c r="Y524" s="24" t="str">
        <f t="shared" si="82"/>
        <v/>
      </c>
      <c r="Z524" s="25" t="str">
        <f t="shared" si="83"/>
        <v/>
      </c>
    </row>
    <row r="525" spans="9:26">
      <c r="I525" s="24">
        <f t="shared" si="75"/>
        <v>0</v>
      </c>
      <c r="J525" s="24" t="str">
        <f t="shared" si="76"/>
        <v>NO</v>
      </c>
      <c r="K525" s="24" t="str">
        <f t="shared" si="77"/>
        <v>NO</v>
      </c>
      <c r="L525" s="24" t="str">
        <f t="shared" si="78"/>
        <v>NO</v>
      </c>
      <c r="M525" s="24" t="str">
        <f t="shared" si="79"/>
        <v>NO</v>
      </c>
      <c r="N525" s="18" t="str">
        <f t="shared" si="80"/>
        <v/>
      </c>
      <c r="O525" s="21" t="str">
        <f>IF(FLOTA!A525="","",FLOTA!A525)</f>
        <v/>
      </c>
      <c r="P525" s="21" t="str">
        <f>IF(FLOTA!B525="","",FLOTA!B525)</f>
        <v/>
      </c>
      <c r="Q525" s="21" t="str">
        <f>IF(FLOTA!C525="","",FLOTA!C525)</f>
        <v/>
      </c>
      <c r="R525" s="21" t="str">
        <f>IF(FLOTA!D525="","",FLOTA!D525)</f>
        <v/>
      </c>
      <c r="S525" s="21" t="str">
        <f>IF(FLOTA!E525="","",FLOTA!E525)</f>
        <v/>
      </c>
      <c r="T525" s="21" t="str">
        <f>IF(FLOTA!F525="","",FLOTA!F525)</f>
        <v/>
      </c>
      <c r="U525" s="21" t="str">
        <f>IF(FLOTA!G525="","",FLOTA!G525)</f>
        <v/>
      </c>
      <c r="V525" s="21" t="str">
        <f>IF(FLOTA!H525="","",FLOTA!H525)</f>
        <v/>
      </c>
      <c r="W525" s="21" t="str">
        <f>IF(FLOTA!L525="","",FLOTA!L525)</f>
        <v/>
      </c>
      <c r="X525" s="25" t="str">
        <f t="shared" si="81"/>
        <v/>
      </c>
      <c r="Y525" s="24" t="str">
        <f t="shared" si="82"/>
        <v/>
      </c>
      <c r="Z525" s="25" t="str">
        <f t="shared" si="83"/>
        <v/>
      </c>
    </row>
    <row r="526" spans="9:26">
      <c r="I526" s="24">
        <f t="shared" si="75"/>
        <v>0</v>
      </c>
      <c r="J526" s="24" t="str">
        <f t="shared" si="76"/>
        <v>NO</v>
      </c>
      <c r="K526" s="24" t="str">
        <f t="shared" si="77"/>
        <v>NO</v>
      </c>
      <c r="L526" s="24" t="str">
        <f t="shared" si="78"/>
        <v>NO</v>
      </c>
      <c r="M526" s="24" t="str">
        <f t="shared" si="79"/>
        <v>NO</v>
      </c>
      <c r="N526" s="18" t="str">
        <f t="shared" si="80"/>
        <v/>
      </c>
      <c r="O526" s="21" t="str">
        <f>IF(FLOTA!A526="","",FLOTA!A526)</f>
        <v/>
      </c>
      <c r="P526" s="21" t="str">
        <f>IF(FLOTA!B526="","",FLOTA!B526)</f>
        <v/>
      </c>
      <c r="Q526" s="21" t="str">
        <f>IF(FLOTA!C526="","",FLOTA!C526)</f>
        <v/>
      </c>
      <c r="R526" s="21" t="str">
        <f>IF(FLOTA!D526="","",FLOTA!D526)</f>
        <v/>
      </c>
      <c r="S526" s="21" t="str">
        <f>IF(FLOTA!E526="","",FLOTA!E526)</f>
        <v/>
      </c>
      <c r="T526" s="21" t="str">
        <f>IF(FLOTA!F526="","",FLOTA!F526)</f>
        <v/>
      </c>
      <c r="U526" s="21" t="str">
        <f>IF(FLOTA!G526="","",FLOTA!G526)</f>
        <v/>
      </c>
      <c r="V526" s="21" t="str">
        <f>IF(FLOTA!H526="","",FLOTA!H526)</f>
        <v/>
      </c>
      <c r="W526" s="21" t="str">
        <f>IF(FLOTA!L526="","",FLOTA!L526)</f>
        <v/>
      </c>
      <c r="X526" s="25" t="str">
        <f t="shared" si="81"/>
        <v/>
      </c>
      <c r="Y526" s="24" t="str">
        <f t="shared" si="82"/>
        <v/>
      </c>
      <c r="Z526" s="25" t="str">
        <f t="shared" si="83"/>
        <v/>
      </c>
    </row>
    <row r="527" spans="9:26">
      <c r="I527" s="24">
        <f t="shared" si="75"/>
        <v>0</v>
      </c>
      <c r="J527" s="24" t="str">
        <f t="shared" si="76"/>
        <v>NO</v>
      </c>
      <c r="K527" s="24" t="str">
        <f t="shared" si="77"/>
        <v>NO</v>
      </c>
      <c r="L527" s="24" t="str">
        <f t="shared" si="78"/>
        <v>NO</v>
      </c>
      <c r="M527" s="24" t="str">
        <f t="shared" si="79"/>
        <v>NO</v>
      </c>
      <c r="N527" s="18" t="str">
        <f t="shared" si="80"/>
        <v/>
      </c>
      <c r="O527" s="21" t="str">
        <f>IF(FLOTA!A527="","",FLOTA!A527)</f>
        <v/>
      </c>
      <c r="P527" s="21" t="str">
        <f>IF(FLOTA!B527="","",FLOTA!B527)</f>
        <v/>
      </c>
      <c r="Q527" s="21" t="str">
        <f>IF(FLOTA!C527="","",FLOTA!C527)</f>
        <v/>
      </c>
      <c r="R527" s="21" t="str">
        <f>IF(FLOTA!D527="","",FLOTA!D527)</f>
        <v/>
      </c>
      <c r="S527" s="21" t="str">
        <f>IF(FLOTA!E527="","",FLOTA!E527)</f>
        <v/>
      </c>
      <c r="T527" s="21" t="str">
        <f>IF(FLOTA!F527="","",FLOTA!F527)</f>
        <v/>
      </c>
      <c r="U527" s="21" t="str">
        <f>IF(FLOTA!G527="","",FLOTA!G527)</f>
        <v/>
      </c>
      <c r="V527" s="21" t="str">
        <f>IF(FLOTA!H527="","",FLOTA!H527)</f>
        <v/>
      </c>
      <c r="W527" s="21" t="str">
        <f>IF(FLOTA!L527="","",FLOTA!L527)</f>
        <v/>
      </c>
      <c r="X527" s="25" t="str">
        <f t="shared" si="81"/>
        <v/>
      </c>
      <c r="Y527" s="24" t="str">
        <f t="shared" si="82"/>
        <v/>
      </c>
      <c r="Z527" s="25" t="str">
        <f t="shared" si="83"/>
        <v/>
      </c>
    </row>
    <row r="528" spans="9:26">
      <c r="I528" s="24">
        <f t="shared" si="75"/>
        <v>0</v>
      </c>
      <c r="J528" s="24" t="str">
        <f t="shared" si="76"/>
        <v>NO</v>
      </c>
      <c r="K528" s="24" t="str">
        <f t="shared" si="77"/>
        <v>NO</v>
      </c>
      <c r="L528" s="24" t="str">
        <f t="shared" si="78"/>
        <v>NO</v>
      </c>
      <c r="M528" s="24" t="str">
        <f t="shared" si="79"/>
        <v>NO</v>
      </c>
      <c r="N528" s="18" t="str">
        <f t="shared" si="80"/>
        <v/>
      </c>
      <c r="O528" s="21" t="str">
        <f>IF(FLOTA!A528="","",FLOTA!A528)</f>
        <v/>
      </c>
      <c r="P528" s="21" t="str">
        <f>IF(FLOTA!B528="","",FLOTA!B528)</f>
        <v/>
      </c>
      <c r="Q528" s="21" t="str">
        <f>IF(FLOTA!C528="","",FLOTA!C528)</f>
        <v/>
      </c>
      <c r="R528" s="21" t="str">
        <f>IF(FLOTA!D528="","",FLOTA!D528)</f>
        <v/>
      </c>
      <c r="S528" s="21" t="str">
        <f>IF(FLOTA!E528="","",FLOTA!E528)</f>
        <v/>
      </c>
      <c r="T528" s="21" t="str">
        <f>IF(FLOTA!F528="","",FLOTA!F528)</f>
        <v/>
      </c>
      <c r="U528" s="21" t="str">
        <f>IF(FLOTA!G528="","",FLOTA!G528)</f>
        <v/>
      </c>
      <c r="V528" s="21" t="str">
        <f>IF(FLOTA!H528="","",FLOTA!H528)</f>
        <v/>
      </c>
      <c r="W528" s="21" t="str">
        <f>IF(FLOTA!L528="","",FLOTA!L528)</f>
        <v/>
      </c>
      <c r="X528" s="25" t="str">
        <f t="shared" si="81"/>
        <v/>
      </c>
      <c r="Y528" s="24" t="str">
        <f t="shared" si="82"/>
        <v/>
      </c>
      <c r="Z528" s="25" t="str">
        <f t="shared" si="83"/>
        <v/>
      </c>
    </row>
    <row r="529" spans="9:26">
      <c r="I529" s="24">
        <f t="shared" si="75"/>
        <v>0</v>
      </c>
      <c r="J529" s="24" t="str">
        <f t="shared" si="76"/>
        <v>NO</v>
      </c>
      <c r="K529" s="24" t="str">
        <f t="shared" si="77"/>
        <v>NO</v>
      </c>
      <c r="L529" s="24" t="str">
        <f t="shared" si="78"/>
        <v>NO</v>
      </c>
      <c r="M529" s="24" t="str">
        <f t="shared" si="79"/>
        <v>NO</v>
      </c>
      <c r="N529" s="18" t="str">
        <f t="shared" si="80"/>
        <v/>
      </c>
      <c r="O529" s="21" t="str">
        <f>IF(FLOTA!A529="","",FLOTA!A529)</f>
        <v/>
      </c>
      <c r="P529" s="21" t="str">
        <f>IF(FLOTA!B529="","",FLOTA!B529)</f>
        <v/>
      </c>
      <c r="Q529" s="21" t="str">
        <f>IF(FLOTA!C529="","",FLOTA!C529)</f>
        <v/>
      </c>
      <c r="R529" s="21" t="str">
        <f>IF(FLOTA!D529="","",FLOTA!D529)</f>
        <v/>
      </c>
      <c r="S529" s="21" t="str">
        <f>IF(FLOTA!E529="","",FLOTA!E529)</f>
        <v/>
      </c>
      <c r="T529" s="21" t="str">
        <f>IF(FLOTA!F529="","",FLOTA!F529)</f>
        <v/>
      </c>
      <c r="U529" s="21" t="str">
        <f>IF(FLOTA!G529="","",FLOTA!G529)</f>
        <v/>
      </c>
      <c r="V529" s="21" t="str">
        <f>IF(FLOTA!H529="","",FLOTA!H529)</f>
        <v/>
      </c>
      <c r="W529" s="21" t="str">
        <f>IF(FLOTA!L529="","",FLOTA!L529)</f>
        <v/>
      </c>
      <c r="X529" s="25" t="str">
        <f t="shared" si="81"/>
        <v/>
      </c>
      <c r="Y529" s="24" t="str">
        <f t="shared" si="82"/>
        <v/>
      </c>
      <c r="Z529" s="25" t="str">
        <f t="shared" si="83"/>
        <v/>
      </c>
    </row>
    <row r="530" spans="9:26">
      <c r="I530" s="24">
        <f t="shared" si="75"/>
        <v>0</v>
      </c>
      <c r="J530" s="24" t="str">
        <f t="shared" si="76"/>
        <v>NO</v>
      </c>
      <c r="K530" s="24" t="str">
        <f t="shared" si="77"/>
        <v>NO</v>
      </c>
      <c r="L530" s="24" t="str">
        <f t="shared" si="78"/>
        <v>NO</v>
      </c>
      <c r="M530" s="24" t="str">
        <f t="shared" si="79"/>
        <v>NO</v>
      </c>
      <c r="N530" s="18" t="str">
        <f t="shared" si="80"/>
        <v/>
      </c>
      <c r="O530" s="21" t="str">
        <f>IF(FLOTA!A530="","",FLOTA!A530)</f>
        <v/>
      </c>
      <c r="P530" s="21" t="str">
        <f>IF(FLOTA!B530="","",FLOTA!B530)</f>
        <v/>
      </c>
      <c r="Q530" s="21" t="str">
        <f>IF(FLOTA!C530="","",FLOTA!C530)</f>
        <v/>
      </c>
      <c r="R530" s="21" t="str">
        <f>IF(FLOTA!D530="","",FLOTA!D530)</f>
        <v/>
      </c>
      <c r="S530" s="21" t="str">
        <f>IF(FLOTA!E530="","",FLOTA!E530)</f>
        <v/>
      </c>
      <c r="T530" s="21" t="str">
        <f>IF(FLOTA!F530="","",FLOTA!F530)</f>
        <v/>
      </c>
      <c r="U530" s="21" t="str">
        <f>IF(FLOTA!G530="","",FLOTA!G530)</f>
        <v/>
      </c>
      <c r="V530" s="21" t="str">
        <f>IF(FLOTA!H530="","",FLOTA!H530)</f>
        <v/>
      </c>
      <c r="W530" s="21" t="str">
        <f>IF(FLOTA!L530="","",FLOTA!L530)</f>
        <v/>
      </c>
      <c r="X530" s="25" t="str">
        <f t="shared" si="81"/>
        <v/>
      </c>
      <c r="Y530" s="24" t="str">
        <f t="shared" si="82"/>
        <v/>
      </c>
      <c r="Z530" s="25" t="str">
        <f t="shared" si="83"/>
        <v/>
      </c>
    </row>
    <row r="531" spans="9:26">
      <c r="I531" s="24">
        <f t="shared" si="75"/>
        <v>0</v>
      </c>
      <c r="J531" s="24" t="str">
        <f t="shared" si="76"/>
        <v>NO</v>
      </c>
      <c r="K531" s="24" t="str">
        <f t="shared" si="77"/>
        <v>NO</v>
      </c>
      <c r="L531" s="24" t="str">
        <f t="shared" si="78"/>
        <v>NO</v>
      </c>
      <c r="M531" s="24" t="str">
        <f t="shared" si="79"/>
        <v>NO</v>
      </c>
      <c r="N531" s="18" t="str">
        <f t="shared" si="80"/>
        <v/>
      </c>
      <c r="O531" s="21" t="str">
        <f>IF(FLOTA!A531="","",FLOTA!A531)</f>
        <v/>
      </c>
      <c r="P531" s="21" t="str">
        <f>IF(FLOTA!B531="","",FLOTA!B531)</f>
        <v/>
      </c>
      <c r="Q531" s="21" t="str">
        <f>IF(FLOTA!C531="","",FLOTA!C531)</f>
        <v/>
      </c>
      <c r="R531" s="21" t="str">
        <f>IF(FLOTA!D531="","",FLOTA!D531)</f>
        <v/>
      </c>
      <c r="S531" s="21" t="str">
        <f>IF(FLOTA!E531="","",FLOTA!E531)</f>
        <v/>
      </c>
      <c r="T531" s="21" t="str">
        <f>IF(FLOTA!F531="","",FLOTA!F531)</f>
        <v/>
      </c>
      <c r="U531" s="21" t="str">
        <f>IF(FLOTA!G531="","",FLOTA!G531)</f>
        <v/>
      </c>
      <c r="V531" s="21" t="str">
        <f>IF(FLOTA!H531="","",FLOTA!H531)</f>
        <v/>
      </c>
      <c r="W531" s="21" t="str">
        <f>IF(FLOTA!L531="","",FLOTA!L531)</f>
        <v/>
      </c>
      <c r="X531" s="25" t="str">
        <f t="shared" si="81"/>
        <v/>
      </c>
      <c r="Y531" s="24" t="str">
        <f t="shared" si="82"/>
        <v/>
      </c>
      <c r="Z531" s="25" t="str">
        <f t="shared" si="83"/>
        <v/>
      </c>
    </row>
    <row r="532" spans="9:26">
      <c r="I532" s="24">
        <f t="shared" si="75"/>
        <v>0</v>
      </c>
      <c r="J532" s="24" t="str">
        <f t="shared" si="76"/>
        <v>NO</v>
      </c>
      <c r="K532" s="24" t="str">
        <f t="shared" si="77"/>
        <v>NO</v>
      </c>
      <c r="L532" s="24" t="str">
        <f t="shared" si="78"/>
        <v>NO</v>
      </c>
      <c r="M532" s="24" t="str">
        <f t="shared" si="79"/>
        <v>NO</v>
      </c>
      <c r="N532" s="18" t="str">
        <f t="shared" si="80"/>
        <v/>
      </c>
      <c r="O532" s="21" t="str">
        <f>IF(FLOTA!A532="","",FLOTA!A532)</f>
        <v/>
      </c>
      <c r="P532" s="21" t="str">
        <f>IF(FLOTA!B532="","",FLOTA!B532)</f>
        <v/>
      </c>
      <c r="Q532" s="21" t="str">
        <f>IF(FLOTA!C532="","",FLOTA!C532)</f>
        <v/>
      </c>
      <c r="R532" s="21" t="str">
        <f>IF(FLOTA!D532="","",FLOTA!D532)</f>
        <v/>
      </c>
      <c r="S532" s="21" t="str">
        <f>IF(FLOTA!E532="","",FLOTA!E532)</f>
        <v/>
      </c>
      <c r="T532" s="21" t="str">
        <f>IF(FLOTA!F532="","",FLOTA!F532)</f>
        <v/>
      </c>
      <c r="U532" s="21" t="str">
        <f>IF(FLOTA!G532="","",FLOTA!G532)</f>
        <v/>
      </c>
      <c r="V532" s="21" t="str">
        <f>IF(FLOTA!H532="","",FLOTA!H532)</f>
        <v/>
      </c>
      <c r="W532" s="21" t="str">
        <f>IF(FLOTA!L532="","",FLOTA!L532)</f>
        <v/>
      </c>
      <c r="X532" s="25" t="str">
        <f t="shared" si="81"/>
        <v/>
      </c>
      <c r="Y532" s="24" t="str">
        <f t="shared" si="82"/>
        <v/>
      </c>
      <c r="Z532" s="25" t="str">
        <f t="shared" si="83"/>
        <v/>
      </c>
    </row>
    <row r="533" spans="9:26">
      <c r="I533" s="24">
        <f t="shared" si="75"/>
        <v>0</v>
      </c>
      <c r="J533" s="24" t="str">
        <f t="shared" si="76"/>
        <v>NO</v>
      </c>
      <c r="K533" s="24" t="str">
        <f t="shared" si="77"/>
        <v>NO</v>
      </c>
      <c r="L533" s="24" t="str">
        <f t="shared" si="78"/>
        <v>NO</v>
      </c>
      <c r="M533" s="24" t="str">
        <f t="shared" si="79"/>
        <v>NO</v>
      </c>
      <c r="N533" s="18" t="str">
        <f t="shared" si="80"/>
        <v/>
      </c>
      <c r="O533" s="21" t="str">
        <f>IF(FLOTA!A533="","",FLOTA!A533)</f>
        <v/>
      </c>
      <c r="P533" s="21" t="str">
        <f>IF(FLOTA!B533="","",FLOTA!B533)</f>
        <v/>
      </c>
      <c r="Q533" s="21" t="str">
        <f>IF(FLOTA!C533="","",FLOTA!C533)</f>
        <v/>
      </c>
      <c r="R533" s="21" t="str">
        <f>IF(FLOTA!D533="","",FLOTA!D533)</f>
        <v/>
      </c>
      <c r="S533" s="21" t="str">
        <f>IF(FLOTA!E533="","",FLOTA!E533)</f>
        <v/>
      </c>
      <c r="T533" s="21" t="str">
        <f>IF(FLOTA!F533="","",FLOTA!F533)</f>
        <v/>
      </c>
      <c r="U533" s="21" t="str">
        <f>IF(FLOTA!G533="","",FLOTA!G533)</f>
        <v/>
      </c>
      <c r="V533" s="21" t="str">
        <f>IF(FLOTA!H533="","",FLOTA!H533)</f>
        <v/>
      </c>
      <c r="W533" s="21" t="str">
        <f>IF(FLOTA!L533="","",FLOTA!L533)</f>
        <v/>
      </c>
      <c r="X533" s="25" t="str">
        <f t="shared" si="81"/>
        <v/>
      </c>
      <c r="Y533" s="24" t="str">
        <f t="shared" si="82"/>
        <v/>
      </c>
      <c r="Z533" s="25" t="str">
        <f t="shared" si="83"/>
        <v/>
      </c>
    </row>
    <row r="534" spans="9:26">
      <c r="I534" s="24">
        <f t="shared" si="75"/>
        <v>0</v>
      </c>
      <c r="J534" s="24" t="str">
        <f t="shared" si="76"/>
        <v>NO</v>
      </c>
      <c r="K534" s="24" t="str">
        <f t="shared" si="77"/>
        <v>NO</v>
      </c>
      <c r="L534" s="24" t="str">
        <f t="shared" si="78"/>
        <v>NO</v>
      </c>
      <c r="M534" s="24" t="str">
        <f t="shared" si="79"/>
        <v>NO</v>
      </c>
      <c r="N534" s="18" t="str">
        <f t="shared" si="80"/>
        <v/>
      </c>
      <c r="O534" s="21" t="str">
        <f>IF(FLOTA!A534="","",FLOTA!A534)</f>
        <v/>
      </c>
      <c r="P534" s="21" t="str">
        <f>IF(FLOTA!B534="","",FLOTA!B534)</f>
        <v/>
      </c>
      <c r="Q534" s="21" t="str">
        <f>IF(FLOTA!C534="","",FLOTA!C534)</f>
        <v/>
      </c>
      <c r="R534" s="21" t="str">
        <f>IF(FLOTA!D534="","",FLOTA!D534)</f>
        <v/>
      </c>
      <c r="S534" s="21" t="str">
        <f>IF(FLOTA!E534="","",FLOTA!E534)</f>
        <v/>
      </c>
      <c r="T534" s="21" t="str">
        <f>IF(FLOTA!F534="","",FLOTA!F534)</f>
        <v/>
      </c>
      <c r="U534" s="21" t="str">
        <f>IF(FLOTA!G534="","",FLOTA!G534)</f>
        <v/>
      </c>
      <c r="V534" s="21" t="str">
        <f>IF(FLOTA!H534="","",FLOTA!H534)</f>
        <v/>
      </c>
      <c r="W534" s="21" t="str">
        <f>IF(FLOTA!L534="","",FLOTA!L534)</f>
        <v/>
      </c>
      <c r="X534" s="25" t="str">
        <f t="shared" si="81"/>
        <v/>
      </c>
      <c r="Y534" s="24" t="str">
        <f t="shared" si="82"/>
        <v/>
      </c>
      <c r="Z534" s="25" t="str">
        <f t="shared" si="83"/>
        <v/>
      </c>
    </row>
    <row r="535" spans="9:26">
      <c r="I535" s="24">
        <f t="shared" si="75"/>
        <v>0</v>
      </c>
      <c r="J535" s="24" t="str">
        <f t="shared" si="76"/>
        <v>NO</v>
      </c>
      <c r="K535" s="24" t="str">
        <f t="shared" si="77"/>
        <v>NO</v>
      </c>
      <c r="L535" s="24" t="str">
        <f t="shared" si="78"/>
        <v>NO</v>
      </c>
      <c r="M535" s="24" t="str">
        <f t="shared" si="79"/>
        <v>NO</v>
      </c>
      <c r="N535" s="18" t="str">
        <f t="shared" si="80"/>
        <v/>
      </c>
      <c r="O535" s="21" t="str">
        <f>IF(FLOTA!A535="","",FLOTA!A535)</f>
        <v/>
      </c>
      <c r="P535" s="21" t="str">
        <f>IF(FLOTA!B535="","",FLOTA!B535)</f>
        <v/>
      </c>
      <c r="Q535" s="21" t="str">
        <f>IF(FLOTA!C535="","",FLOTA!C535)</f>
        <v/>
      </c>
      <c r="R535" s="21" t="str">
        <f>IF(FLOTA!D535="","",FLOTA!D535)</f>
        <v/>
      </c>
      <c r="S535" s="21" t="str">
        <f>IF(FLOTA!E535="","",FLOTA!E535)</f>
        <v/>
      </c>
      <c r="T535" s="21" t="str">
        <f>IF(FLOTA!F535="","",FLOTA!F535)</f>
        <v/>
      </c>
      <c r="U535" s="21" t="str">
        <f>IF(FLOTA!G535="","",FLOTA!G535)</f>
        <v/>
      </c>
      <c r="V535" s="21" t="str">
        <f>IF(FLOTA!H535="","",FLOTA!H535)</f>
        <v/>
      </c>
      <c r="W535" s="21" t="str">
        <f>IF(FLOTA!L535="","",FLOTA!L535)</f>
        <v/>
      </c>
      <c r="X535" s="25" t="str">
        <f t="shared" si="81"/>
        <v/>
      </c>
      <c r="Y535" s="24" t="str">
        <f t="shared" si="82"/>
        <v/>
      </c>
      <c r="Z535" s="25" t="str">
        <f t="shared" si="83"/>
        <v/>
      </c>
    </row>
    <row r="536" spans="9:26">
      <c r="I536" s="24">
        <f t="shared" si="75"/>
        <v>0</v>
      </c>
      <c r="J536" s="24" t="str">
        <f t="shared" si="76"/>
        <v>NO</v>
      </c>
      <c r="K536" s="24" t="str">
        <f t="shared" si="77"/>
        <v>NO</v>
      </c>
      <c r="L536" s="24" t="str">
        <f t="shared" si="78"/>
        <v>NO</v>
      </c>
      <c r="M536" s="24" t="str">
        <f t="shared" si="79"/>
        <v>NO</v>
      </c>
      <c r="N536" s="18" t="str">
        <f t="shared" si="80"/>
        <v/>
      </c>
      <c r="O536" s="21" t="str">
        <f>IF(FLOTA!A536="","",FLOTA!A536)</f>
        <v/>
      </c>
      <c r="P536" s="21" t="str">
        <f>IF(FLOTA!B536="","",FLOTA!B536)</f>
        <v/>
      </c>
      <c r="Q536" s="21" t="str">
        <f>IF(FLOTA!C536="","",FLOTA!C536)</f>
        <v/>
      </c>
      <c r="R536" s="21" t="str">
        <f>IF(FLOTA!D536="","",FLOTA!D536)</f>
        <v/>
      </c>
      <c r="S536" s="21" t="str">
        <f>IF(FLOTA!E536="","",FLOTA!E536)</f>
        <v/>
      </c>
      <c r="T536" s="21" t="str">
        <f>IF(FLOTA!F536="","",FLOTA!F536)</f>
        <v/>
      </c>
      <c r="U536" s="21" t="str">
        <f>IF(FLOTA!G536="","",FLOTA!G536)</f>
        <v/>
      </c>
      <c r="V536" s="21" t="str">
        <f>IF(FLOTA!H536="","",FLOTA!H536)</f>
        <v/>
      </c>
      <c r="W536" s="21" t="str">
        <f>IF(FLOTA!L536="","",FLOTA!L536)</f>
        <v/>
      </c>
      <c r="X536" s="25" t="str">
        <f t="shared" si="81"/>
        <v/>
      </c>
      <c r="Y536" s="24" t="str">
        <f t="shared" si="82"/>
        <v/>
      </c>
      <c r="Z536" s="25" t="str">
        <f t="shared" si="83"/>
        <v/>
      </c>
    </row>
    <row r="537" spans="9:26">
      <c r="I537" s="24">
        <f t="shared" si="75"/>
        <v>0</v>
      </c>
      <c r="J537" s="24" t="str">
        <f t="shared" si="76"/>
        <v>NO</v>
      </c>
      <c r="K537" s="24" t="str">
        <f t="shared" si="77"/>
        <v>NO</v>
      </c>
      <c r="L537" s="24" t="str">
        <f t="shared" si="78"/>
        <v>NO</v>
      </c>
      <c r="M537" s="24" t="str">
        <f t="shared" si="79"/>
        <v>NO</v>
      </c>
      <c r="N537" s="18" t="str">
        <f t="shared" si="80"/>
        <v/>
      </c>
      <c r="O537" s="21" t="str">
        <f>IF(FLOTA!A537="","",FLOTA!A537)</f>
        <v/>
      </c>
      <c r="P537" s="21" t="str">
        <f>IF(FLOTA!B537="","",FLOTA!B537)</f>
        <v/>
      </c>
      <c r="Q537" s="21" t="str">
        <f>IF(FLOTA!C537="","",FLOTA!C537)</f>
        <v/>
      </c>
      <c r="R537" s="21" t="str">
        <f>IF(FLOTA!D537="","",FLOTA!D537)</f>
        <v/>
      </c>
      <c r="S537" s="21" t="str">
        <f>IF(FLOTA!E537="","",FLOTA!E537)</f>
        <v/>
      </c>
      <c r="T537" s="21" t="str">
        <f>IF(FLOTA!F537="","",FLOTA!F537)</f>
        <v/>
      </c>
      <c r="U537" s="21" t="str">
        <f>IF(FLOTA!G537="","",FLOTA!G537)</f>
        <v/>
      </c>
      <c r="V537" s="21" t="str">
        <f>IF(FLOTA!H537="","",FLOTA!H537)</f>
        <v/>
      </c>
      <c r="W537" s="21" t="str">
        <f>IF(FLOTA!L537="","",FLOTA!L537)</f>
        <v/>
      </c>
      <c r="X537" s="25" t="str">
        <f t="shared" si="81"/>
        <v/>
      </c>
      <c r="Y537" s="24" t="str">
        <f t="shared" si="82"/>
        <v/>
      </c>
      <c r="Z537" s="25" t="str">
        <f t="shared" si="83"/>
        <v/>
      </c>
    </row>
    <row r="538" spans="9:26">
      <c r="I538" s="24">
        <f t="shared" si="75"/>
        <v>0</v>
      </c>
      <c r="J538" s="24" t="str">
        <f t="shared" si="76"/>
        <v>NO</v>
      </c>
      <c r="K538" s="24" t="str">
        <f t="shared" si="77"/>
        <v>NO</v>
      </c>
      <c r="L538" s="24" t="str">
        <f t="shared" si="78"/>
        <v>NO</v>
      </c>
      <c r="M538" s="24" t="str">
        <f t="shared" si="79"/>
        <v>NO</v>
      </c>
      <c r="N538" s="18" t="str">
        <f t="shared" si="80"/>
        <v/>
      </c>
      <c r="O538" s="21" t="str">
        <f>IF(FLOTA!A538="","",FLOTA!A538)</f>
        <v/>
      </c>
      <c r="P538" s="21" t="str">
        <f>IF(FLOTA!B538="","",FLOTA!B538)</f>
        <v/>
      </c>
      <c r="Q538" s="21" t="str">
        <f>IF(FLOTA!C538="","",FLOTA!C538)</f>
        <v/>
      </c>
      <c r="R538" s="21" t="str">
        <f>IF(FLOTA!D538="","",FLOTA!D538)</f>
        <v/>
      </c>
      <c r="S538" s="21" t="str">
        <f>IF(FLOTA!E538="","",FLOTA!E538)</f>
        <v/>
      </c>
      <c r="T538" s="21" t="str">
        <f>IF(FLOTA!F538="","",FLOTA!F538)</f>
        <v/>
      </c>
      <c r="U538" s="21" t="str">
        <f>IF(FLOTA!G538="","",FLOTA!G538)</f>
        <v/>
      </c>
      <c r="V538" s="21" t="str">
        <f>IF(FLOTA!H538="","",FLOTA!H538)</f>
        <v/>
      </c>
      <c r="W538" s="21" t="str">
        <f>IF(FLOTA!L538="","",FLOTA!L538)</f>
        <v/>
      </c>
      <c r="X538" s="25" t="str">
        <f t="shared" si="81"/>
        <v/>
      </c>
      <c r="Y538" s="24" t="str">
        <f t="shared" si="82"/>
        <v/>
      </c>
      <c r="Z538" s="25" t="str">
        <f t="shared" si="83"/>
        <v/>
      </c>
    </row>
    <row r="539" spans="9:26">
      <c r="I539" s="24">
        <f t="shared" si="75"/>
        <v>0</v>
      </c>
      <c r="J539" s="24" t="str">
        <f t="shared" si="76"/>
        <v>NO</v>
      </c>
      <c r="K539" s="24" t="str">
        <f t="shared" si="77"/>
        <v>NO</v>
      </c>
      <c r="L539" s="24" t="str">
        <f t="shared" si="78"/>
        <v>NO</v>
      </c>
      <c r="M539" s="24" t="str">
        <f t="shared" si="79"/>
        <v>NO</v>
      </c>
      <c r="N539" s="18" t="str">
        <f t="shared" si="80"/>
        <v/>
      </c>
      <c r="O539" s="21" t="str">
        <f>IF(FLOTA!A539="","",FLOTA!A539)</f>
        <v/>
      </c>
      <c r="P539" s="21" t="str">
        <f>IF(FLOTA!B539="","",FLOTA!B539)</f>
        <v/>
      </c>
      <c r="Q539" s="21" t="str">
        <f>IF(FLOTA!C539="","",FLOTA!C539)</f>
        <v/>
      </c>
      <c r="R539" s="21" t="str">
        <f>IF(FLOTA!D539="","",FLOTA!D539)</f>
        <v/>
      </c>
      <c r="S539" s="21" t="str">
        <f>IF(FLOTA!E539="","",FLOTA!E539)</f>
        <v/>
      </c>
      <c r="T539" s="21" t="str">
        <f>IF(FLOTA!F539="","",FLOTA!F539)</f>
        <v/>
      </c>
      <c r="U539" s="21" t="str">
        <f>IF(FLOTA!G539="","",FLOTA!G539)</f>
        <v/>
      </c>
      <c r="V539" s="21" t="str">
        <f>IF(FLOTA!H539="","",FLOTA!H539)</f>
        <v/>
      </c>
      <c r="W539" s="21" t="str">
        <f>IF(FLOTA!L539="","",FLOTA!L539)</f>
        <v/>
      </c>
      <c r="X539" s="25" t="str">
        <f t="shared" si="81"/>
        <v/>
      </c>
      <c r="Y539" s="24" t="str">
        <f t="shared" si="82"/>
        <v/>
      </c>
      <c r="Z539" s="25" t="str">
        <f t="shared" si="83"/>
        <v/>
      </c>
    </row>
    <row r="540" spans="9:26">
      <c r="I540" s="24">
        <f t="shared" si="75"/>
        <v>0</v>
      </c>
      <c r="J540" s="24" t="str">
        <f t="shared" si="76"/>
        <v>NO</v>
      </c>
      <c r="K540" s="24" t="str">
        <f t="shared" si="77"/>
        <v>NO</v>
      </c>
      <c r="L540" s="24" t="str">
        <f t="shared" si="78"/>
        <v>NO</v>
      </c>
      <c r="M540" s="24" t="str">
        <f t="shared" si="79"/>
        <v>NO</v>
      </c>
      <c r="N540" s="18" t="str">
        <f t="shared" si="80"/>
        <v/>
      </c>
      <c r="O540" s="21" t="str">
        <f>IF(FLOTA!A540="","",FLOTA!A540)</f>
        <v/>
      </c>
      <c r="P540" s="21" t="str">
        <f>IF(FLOTA!B540="","",FLOTA!B540)</f>
        <v/>
      </c>
      <c r="Q540" s="21" t="str">
        <f>IF(FLOTA!C540="","",FLOTA!C540)</f>
        <v/>
      </c>
      <c r="R540" s="21" t="str">
        <f>IF(FLOTA!D540="","",FLOTA!D540)</f>
        <v/>
      </c>
      <c r="S540" s="21" t="str">
        <f>IF(FLOTA!E540="","",FLOTA!E540)</f>
        <v/>
      </c>
      <c r="T540" s="21" t="str">
        <f>IF(FLOTA!F540="","",FLOTA!F540)</f>
        <v/>
      </c>
      <c r="U540" s="21" t="str">
        <f>IF(FLOTA!G540="","",FLOTA!G540)</f>
        <v/>
      </c>
      <c r="V540" s="21" t="str">
        <f>IF(FLOTA!H540="","",FLOTA!H540)</f>
        <v/>
      </c>
      <c r="W540" s="21" t="str">
        <f>IF(FLOTA!L540="","",FLOTA!L540)</f>
        <v/>
      </c>
      <c r="X540" s="25" t="str">
        <f t="shared" si="81"/>
        <v/>
      </c>
      <c r="Y540" s="24" t="str">
        <f t="shared" si="82"/>
        <v/>
      </c>
      <c r="Z540" s="25" t="str">
        <f t="shared" si="83"/>
        <v/>
      </c>
    </row>
    <row r="541" spans="9:26">
      <c r="I541" s="24">
        <f t="shared" si="75"/>
        <v>0</v>
      </c>
      <c r="J541" s="24" t="str">
        <f t="shared" si="76"/>
        <v>NO</v>
      </c>
      <c r="K541" s="24" t="str">
        <f t="shared" si="77"/>
        <v>NO</v>
      </c>
      <c r="L541" s="24" t="str">
        <f t="shared" si="78"/>
        <v>NO</v>
      </c>
      <c r="M541" s="24" t="str">
        <f t="shared" si="79"/>
        <v>NO</v>
      </c>
      <c r="N541" s="18" t="str">
        <f t="shared" si="80"/>
        <v/>
      </c>
      <c r="O541" s="21" t="str">
        <f>IF(FLOTA!A541="","",FLOTA!A541)</f>
        <v/>
      </c>
      <c r="P541" s="21" t="str">
        <f>IF(FLOTA!B541="","",FLOTA!B541)</f>
        <v/>
      </c>
      <c r="Q541" s="21" t="str">
        <f>IF(FLOTA!C541="","",FLOTA!C541)</f>
        <v/>
      </c>
      <c r="R541" s="21" t="str">
        <f>IF(FLOTA!D541="","",FLOTA!D541)</f>
        <v/>
      </c>
      <c r="S541" s="21" t="str">
        <f>IF(FLOTA!E541="","",FLOTA!E541)</f>
        <v/>
      </c>
      <c r="T541" s="21" t="str">
        <f>IF(FLOTA!F541="","",FLOTA!F541)</f>
        <v/>
      </c>
      <c r="U541" s="21" t="str">
        <f>IF(FLOTA!G541="","",FLOTA!G541)</f>
        <v/>
      </c>
      <c r="V541" s="21" t="str">
        <f>IF(FLOTA!H541="","",FLOTA!H541)</f>
        <v/>
      </c>
      <c r="W541" s="21" t="str">
        <f>IF(FLOTA!L541="","",FLOTA!L541)</f>
        <v/>
      </c>
      <c r="X541" s="25" t="str">
        <f t="shared" si="81"/>
        <v/>
      </c>
      <c r="Y541" s="24" t="str">
        <f t="shared" si="82"/>
        <v/>
      </c>
      <c r="Z541" s="25" t="str">
        <f t="shared" si="83"/>
        <v/>
      </c>
    </row>
    <row r="542" spans="9:26">
      <c r="I542" s="24">
        <f t="shared" si="75"/>
        <v>0</v>
      </c>
      <c r="J542" s="24" t="str">
        <f t="shared" si="76"/>
        <v>NO</v>
      </c>
      <c r="K542" s="24" t="str">
        <f t="shared" si="77"/>
        <v>NO</v>
      </c>
      <c r="L542" s="24" t="str">
        <f t="shared" si="78"/>
        <v>NO</v>
      </c>
      <c r="M542" s="24" t="str">
        <f t="shared" si="79"/>
        <v>NO</v>
      </c>
      <c r="N542" s="18" t="str">
        <f t="shared" si="80"/>
        <v/>
      </c>
      <c r="O542" s="21" t="str">
        <f>IF(FLOTA!A542="","",FLOTA!A542)</f>
        <v/>
      </c>
      <c r="P542" s="21" t="str">
        <f>IF(FLOTA!B542="","",FLOTA!B542)</f>
        <v/>
      </c>
      <c r="Q542" s="21" t="str">
        <f>IF(FLOTA!C542="","",FLOTA!C542)</f>
        <v/>
      </c>
      <c r="R542" s="21" t="str">
        <f>IF(FLOTA!D542="","",FLOTA!D542)</f>
        <v/>
      </c>
      <c r="S542" s="21" t="str">
        <f>IF(FLOTA!E542="","",FLOTA!E542)</f>
        <v/>
      </c>
      <c r="T542" s="21" t="str">
        <f>IF(FLOTA!F542="","",FLOTA!F542)</f>
        <v/>
      </c>
      <c r="U542" s="21" t="str">
        <f>IF(FLOTA!G542="","",FLOTA!G542)</f>
        <v/>
      </c>
      <c r="V542" s="21" t="str">
        <f>IF(FLOTA!H542="","",FLOTA!H542)</f>
        <v/>
      </c>
      <c r="W542" s="21" t="str">
        <f>IF(FLOTA!L542="","",FLOTA!L542)</f>
        <v/>
      </c>
      <c r="X542" s="25" t="str">
        <f t="shared" si="81"/>
        <v/>
      </c>
      <c r="Y542" s="24" t="str">
        <f t="shared" si="82"/>
        <v/>
      </c>
      <c r="Z542" s="25" t="str">
        <f t="shared" si="83"/>
        <v/>
      </c>
    </row>
    <row r="543" spans="9:26">
      <c r="I543" s="24">
        <f t="shared" si="75"/>
        <v>0</v>
      </c>
      <c r="J543" s="24" t="str">
        <f t="shared" si="76"/>
        <v>NO</v>
      </c>
      <c r="K543" s="24" t="str">
        <f t="shared" si="77"/>
        <v>NO</v>
      </c>
      <c r="L543" s="24" t="str">
        <f t="shared" si="78"/>
        <v>NO</v>
      </c>
      <c r="M543" s="24" t="str">
        <f t="shared" si="79"/>
        <v>NO</v>
      </c>
      <c r="N543" s="18" t="str">
        <f t="shared" si="80"/>
        <v/>
      </c>
      <c r="O543" s="21" t="str">
        <f>IF(FLOTA!A543="","",FLOTA!A543)</f>
        <v/>
      </c>
      <c r="P543" s="21" t="str">
        <f>IF(FLOTA!B543="","",FLOTA!B543)</f>
        <v/>
      </c>
      <c r="Q543" s="21" t="str">
        <f>IF(FLOTA!C543="","",FLOTA!C543)</f>
        <v/>
      </c>
      <c r="R543" s="21" t="str">
        <f>IF(FLOTA!D543="","",FLOTA!D543)</f>
        <v/>
      </c>
      <c r="S543" s="21" t="str">
        <f>IF(FLOTA!E543="","",FLOTA!E543)</f>
        <v/>
      </c>
      <c r="T543" s="21" t="str">
        <f>IF(FLOTA!F543="","",FLOTA!F543)</f>
        <v/>
      </c>
      <c r="U543" s="21" t="str">
        <f>IF(FLOTA!G543="","",FLOTA!G543)</f>
        <v/>
      </c>
      <c r="V543" s="21" t="str">
        <f>IF(FLOTA!H543="","",FLOTA!H543)</f>
        <v/>
      </c>
      <c r="W543" s="21" t="str">
        <f>IF(FLOTA!L543="","",FLOTA!L543)</f>
        <v/>
      </c>
      <c r="X543" s="25" t="str">
        <f t="shared" si="81"/>
        <v/>
      </c>
      <c r="Y543" s="24" t="str">
        <f t="shared" si="82"/>
        <v/>
      </c>
      <c r="Z543" s="25" t="str">
        <f t="shared" si="83"/>
        <v/>
      </c>
    </row>
    <row r="544" spans="9:26">
      <c r="I544" s="24">
        <f t="shared" si="75"/>
        <v>0</v>
      </c>
      <c r="J544" s="24" t="str">
        <f t="shared" si="76"/>
        <v>NO</v>
      </c>
      <c r="K544" s="24" t="str">
        <f t="shared" si="77"/>
        <v>NO</v>
      </c>
      <c r="L544" s="24" t="str">
        <f t="shared" si="78"/>
        <v>NO</v>
      </c>
      <c r="M544" s="24" t="str">
        <f t="shared" si="79"/>
        <v>NO</v>
      </c>
      <c r="N544" s="18" t="str">
        <f t="shared" si="80"/>
        <v/>
      </c>
      <c r="O544" s="21" t="str">
        <f>IF(FLOTA!A544="","",FLOTA!A544)</f>
        <v/>
      </c>
      <c r="P544" s="21" t="str">
        <f>IF(FLOTA!B544="","",FLOTA!B544)</f>
        <v/>
      </c>
      <c r="Q544" s="21" t="str">
        <f>IF(FLOTA!C544="","",FLOTA!C544)</f>
        <v/>
      </c>
      <c r="R544" s="21" t="str">
        <f>IF(FLOTA!D544="","",FLOTA!D544)</f>
        <v/>
      </c>
      <c r="S544" s="21" t="str">
        <f>IF(FLOTA!E544="","",FLOTA!E544)</f>
        <v/>
      </c>
      <c r="T544" s="21" t="str">
        <f>IF(FLOTA!F544="","",FLOTA!F544)</f>
        <v/>
      </c>
      <c r="U544" s="21" t="str">
        <f>IF(FLOTA!G544="","",FLOTA!G544)</f>
        <v/>
      </c>
      <c r="V544" s="21" t="str">
        <f>IF(FLOTA!H544="","",FLOTA!H544)</f>
        <v/>
      </c>
      <c r="W544" s="21" t="str">
        <f>IF(FLOTA!L544="","",FLOTA!L544)</f>
        <v/>
      </c>
      <c r="X544" s="25" t="str">
        <f t="shared" si="81"/>
        <v/>
      </c>
      <c r="Y544" s="24" t="str">
        <f t="shared" si="82"/>
        <v/>
      </c>
      <c r="Z544" s="25" t="str">
        <f t="shared" si="83"/>
        <v/>
      </c>
    </row>
    <row r="545" spans="9:26">
      <c r="I545" s="24">
        <f t="shared" si="75"/>
        <v>0</v>
      </c>
      <c r="J545" s="24" t="str">
        <f t="shared" si="76"/>
        <v>NO</v>
      </c>
      <c r="K545" s="24" t="str">
        <f t="shared" si="77"/>
        <v>NO</v>
      </c>
      <c r="L545" s="24" t="str">
        <f t="shared" si="78"/>
        <v>NO</v>
      </c>
      <c r="M545" s="24" t="str">
        <f t="shared" si="79"/>
        <v>NO</v>
      </c>
      <c r="N545" s="18" t="str">
        <f t="shared" si="80"/>
        <v/>
      </c>
      <c r="O545" s="21" t="str">
        <f>IF(FLOTA!A545="","",FLOTA!A545)</f>
        <v/>
      </c>
      <c r="P545" s="21" t="str">
        <f>IF(FLOTA!B545="","",FLOTA!B545)</f>
        <v/>
      </c>
      <c r="Q545" s="21" t="str">
        <f>IF(FLOTA!C545="","",FLOTA!C545)</f>
        <v/>
      </c>
      <c r="R545" s="21" t="str">
        <f>IF(FLOTA!D545="","",FLOTA!D545)</f>
        <v/>
      </c>
      <c r="S545" s="21" t="str">
        <f>IF(FLOTA!E545="","",FLOTA!E545)</f>
        <v/>
      </c>
      <c r="T545" s="21" t="str">
        <f>IF(FLOTA!F545="","",FLOTA!F545)</f>
        <v/>
      </c>
      <c r="U545" s="21" t="str">
        <f>IF(FLOTA!G545="","",FLOTA!G545)</f>
        <v/>
      </c>
      <c r="V545" s="21" t="str">
        <f>IF(FLOTA!H545="","",FLOTA!H545)</f>
        <v/>
      </c>
      <c r="W545" s="21" t="str">
        <f>IF(FLOTA!L545="","",FLOTA!L545)</f>
        <v/>
      </c>
      <c r="X545" s="25" t="str">
        <f t="shared" si="81"/>
        <v/>
      </c>
      <c r="Y545" s="24" t="str">
        <f t="shared" si="82"/>
        <v/>
      </c>
      <c r="Z545" s="25" t="str">
        <f t="shared" si="83"/>
        <v/>
      </c>
    </row>
    <row r="546" spans="9:26">
      <c r="I546" s="24">
        <f t="shared" si="75"/>
        <v>0</v>
      </c>
      <c r="J546" s="24" t="str">
        <f t="shared" si="76"/>
        <v>NO</v>
      </c>
      <c r="K546" s="24" t="str">
        <f t="shared" si="77"/>
        <v>NO</v>
      </c>
      <c r="L546" s="24" t="str">
        <f t="shared" si="78"/>
        <v>NO</v>
      </c>
      <c r="M546" s="24" t="str">
        <f t="shared" si="79"/>
        <v>NO</v>
      </c>
      <c r="N546" s="18" t="str">
        <f t="shared" si="80"/>
        <v/>
      </c>
      <c r="O546" s="21" t="str">
        <f>IF(FLOTA!A546="","",FLOTA!A546)</f>
        <v/>
      </c>
      <c r="P546" s="21" t="str">
        <f>IF(FLOTA!B546="","",FLOTA!B546)</f>
        <v/>
      </c>
      <c r="Q546" s="21" t="str">
        <f>IF(FLOTA!C546="","",FLOTA!C546)</f>
        <v/>
      </c>
      <c r="R546" s="21" t="str">
        <f>IF(FLOTA!D546="","",FLOTA!D546)</f>
        <v/>
      </c>
      <c r="S546" s="21" t="str">
        <f>IF(FLOTA!E546="","",FLOTA!E546)</f>
        <v/>
      </c>
      <c r="T546" s="21" t="str">
        <f>IF(FLOTA!F546="","",FLOTA!F546)</f>
        <v/>
      </c>
      <c r="U546" s="21" t="str">
        <f>IF(FLOTA!G546="","",FLOTA!G546)</f>
        <v/>
      </c>
      <c r="V546" s="21" t="str">
        <f>IF(FLOTA!H546="","",FLOTA!H546)</f>
        <v/>
      </c>
      <c r="W546" s="21" t="str">
        <f>IF(FLOTA!L546="","",FLOTA!L546)</f>
        <v/>
      </c>
      <c r="X546" s="25" t="str">
        <f t="shared" si="81"/>
        <v/>
      </c>
      <c r="Y546" s="24" t="str">
        <f t="shared" si="82"/>
        <v/>
      </c>
      <c r="Z546" s="25" t="str">
        <f t="shared" si="83"/>
        <v/>
      </c>
    </row>
    <row r="547" spans="9:26">
      <c r="I547" s="24">
        <f t="shared" si="75"/>
        <v>0</v>
      </c>
      <c r="J547" s="24" t="str">
        <f t="shared" si="76"/>
        <v>NO</v>
      </c>
      <c r="K547" s="24" t="str">
        <f t="shared" si="77"/>
        <v>NO</v>
      </c>
      <c r="L547" s="24" t="str">
        <f t="shared" si="78"/>
        <v>NO</v>
      </c>
      <c r="M547" s="24" t="str">
        <f t="shared" si="79"/>
        <v>NO</v>
      </c>
      <c r="N547" s="18" t="str">
        <f t="shared" si="80"/>
        <v/>
      </c>
      <c r="O547" s="21" t="str">
        <f>IF(FLOTA!A547="","",FLOTA!A547)</f>
        <v/>
      </c>
      <c r="P547" s="21" t="str">
        <f>IF(FLOTA!B547="","",FLOTA!B547)</f>
        <v/>
      </c>
      <c r="Q547" s="21" t="str">
        <f>IF(FLOTA!C547="","",FLOTA!C547)</f>
        <v/>
      </c>
      <c r="R547" s="21" t="str">
        <f>IF(FLOTA!D547="","",FLOTA!D547)</f>
        <v/>
      </c>
      <c r="S547" s="21" t="str">
        <f>IF(FLOTA!E547="","",FLOTA!E547)</f>
        <v/>
      </c>
      <c r="T547" s="21" t="str">
        <f>IF(FLOTA!F547="","",FLOTA!F547)</f>
        <v/>
      </c>
      <c r="U547" s="21" t="str">
        <f>IF(FLOTA!G547="","",FLOTA!G547)</f>
        <v/>
      </c>
      <c r="V547" s="21" t="str">
        <f>IF(FLOTA!H547="","",FLOTA!H547)</f>
        <v/>
      </c>
      <c r="W547" s="21" t="str">
        <f>IF(FLOTA!L547="","",FLOTA!L547)</f>
        <v/>
      </c>
      <c r="X547" s="25" t="str">
        <f t="shared" si="81"/>
        <v/>
      </c>
      <c r="Y547" s="24" t="str">
        <f t="shared" si="82"/>
        <v/>
      </c>
      <c r="Z547" s="25" t="str">
        <f t="shared" si="83"/>
        <v/>
      </c>
    </row>
    <row r="548" spans="9:26">
      <c r="I548" s="24">
        <f t="shared" si="75"/>
        <v>0</v>
      </c>
      <c r="J548" s="24" t="str">
        <f t="shared" si="76"/>
        <v>NO</v>
      </c>
      <c r="K548" s="24" t="str">
        <f t="shared" si="77"/>
        <v>NO</v>
      </c>
      <c r="L548" s="24" t="str">
        <f t="shared" si="78"/>
        <v>NO</v>
      </c>
      <c r="M548" s="24" t="str">
        <f t="shared" si="79"/>
        <v>NO</v>
      </c>
      <c r="N548" s="18" t="str">
        <f t="shared" si="80"/>
        <v/>
      </c>
      <c r="O548" s="21" t="str">
        <f>IF(FLOTA!A548="","",FLOTA!A548)</f>
        <v/>
      </c>
      <c r="P548" s="21" t="str">
        <f>IF(FLOTA!B548="","",FLOTA!B548)</f>
        <v/>
      </c>
      <c r="Q548" s="21" t="str">
        <f>IF(FLOTA!C548="","",FLOTA!C548)</f>
        <v/>
      </c>
      <c r="R548" s="21" t="str">
        <f>IF(FLOTA!D548="","",FLOTA!D548)</f>
        <v/>
      </c>
      <c r="S548" s="21" t="str">
        <f>IF(FLOTA!E548="","",FLOTA!E548)</f>
        <v/>
      </c>
      <c r="T548" s="21" t="str">
        <f>IF(FLOTA!F548="","",FLOTA!F548)</f>
        <v/>
      </c>
      <c r="U548" s="21" t="str">
        <f>IF(FLOTA!G548="","",FLOTA!G548)</f>
        <v/>
      </c>
      <c r="V548" s="21" t="str">
        <f>IF(FLOTA!H548="","",FLOTA!H548)</f>
        <v/>
      </c>
      <c r="W548" s="21" t="str">
        <f>IF(FLOTA!L548="","",FLOTA!L548)</f>
        <v/>
      </c>
      <c r="X548" s="25" t="str">
        <f t="shared" si="81"/>
        <v/>
      </c>
      <c r="Y548" s="24" t="str">
        <f t="shared" si="82"/>
        <v/>
      </c>
      <c r="Z548" s="25" t="str">
        <f t="shared" si="83"/>
        <v/>
      </c>
    </row>
    <row r="549" spans="9:26">
      <c r="I549" s="24">
        <f t="shared" si="75"/>
        <v>0</v>
      </c>
      <c r="J549" s="24" t="str">
        <f t="shared" si="76"/>
        <v>NO</v>
      </c>
      <c r="K549" s="24" t="str">
        <f t="shared" si="77"/>
        <v>NO</v>
      </c>
      <c r="L549" s="24" t="str">
        <f t="shared" si="78"/>
        <v>NO</v>
      </c>
      <c r="M549" s="24" t="str">
        <f t="shared" si="79"/>
        <v>NO</v>
      </c>
      <c r="N549" s="18" t="str">
        <f t="shared" si="80"/>
        <v/>
      </c>
      <c r="O549" s="21" t="str">
        <f>IF(FLOTA!A549="","",FLOTA!A549)</f>
        <v/>
      </c>
      <c r="P549" s="21" t="str">
        <f>IF(FLOTA!B549="","",FLOTA!B549)</f>
        <v/>
      </c>
      <c r="Q549" s="21" t="str">
        <f>IF(FLOTA!C549="","",FLOTA!C549)</f>
        <v/>
      </c>
      <c r="R549" s="21" t="str">
        <f>IF(FLOTA!D549="","",FLOTA!D549)</f>
        <v/>
      </c>
      <c r="S549" s="21" t="str">
        <f>IF(FLOTA!E549="","",FLOTA!E549)</f>
        <v/>
      </c>
      <c r="T549" s="21" t="str">
        <f>IF(FLOTA!F549="","",FLOTA!F549)</f>
        <v/>
      </c>
      <c r="U549" s="21" t="str">
        <f>IF(FLOTA!G549="","",FLOTA!G549)</f>
        <v/>
      </c>
      <c r="V549" s="21" t="str">
        <f>IF(FLOTA!H549="","",FLOTA!H549)</f>
        <v/>
      </c>
      <c r="W549" s="21" t="str">
        <f>IF(FLOTA!L549="","",FLOTA!L549)</f>
        <v/>
      </c>
      <c r="X549" s="25" t="str">
        <f t="shared" si="81"/>
        <v/>
      </c>
      <c r="Y549" s="24" t="str">
        <f t="shared" si="82"/>
        <v/>
      </c>
      <c r="Z549" s="25" t="str">
        <f t="shared" si="83"/>
        <v/>
      </c>
    </row>
    <row r="550" spans="9:26">
      <c r="I550" s="24">
        <f t="shared" si="75"/>
        <v>0</v>
      </c>
      <c r="J550" s="24" t="str">
        <f t="shared" si="76"/>
        <v>NO</v>
      </c>
      <c r="K550" s="24" t="str">
        <f t="shared" si="77"/>
        <v>NO</v>
      </c>
      <c r="L550" s="24" t="str">
        <f t="shared" si="78"/>
        <v>NO</v>
      </c>
      <c r="M550" s="24" t="str">
        <f t="shared" si="79"/>
        <v>NO</v>
      </c>
      <c r="N550" s="18" t="str">
        <f t="shared" si="80"/>
        <v/>
      </c>
      <c r="O550" s="21" t="str">
        <f>IF(FLOTA!A550="","",FLOTA!A550)</f>
        <v/>
      </c>
      <c r="P550" s="21" t="str">
        <f>IF(FLOTA!B550="","",FLOTA!B550)</f>
        <v/>
      </c>
      <c r="Q550" s="21" t="str">
        <f>IF(FLOTA!C550="","",FLOTA!C550)</f>
        <v/>
      </c>
      <c r="R550" s="21" t="str">
        <f>IF(FLOTA!D550="","",FLOTA!D550)</f>
        <v/>
      </c>
      <c r="S550" s="21" t="str">
        <f>IF(FLOTA!E550="","",FLOTA!E550)</f>
        <v/>
      </c>
      <c r="T550" s="21" t="str">
        <f>IF(FLOTA!F550="","",FLOTA!F550)</f>
        <v/>
      </c>
      <c r="U550" s="21" t="str">
        <f>IF(FLOTA!G550="","",FLOTA!G550)</f>
        <v/>
      </c>
      <c r="V550" s="21" t="str">
        <f>IF(FLOTA!H550="","",FLOTA!H550)</f>
        <v/>
      </c>
      <c r="W550" s="21" t="str">
        <f>IF(FLOTA!L550="","",FLOTA!L550)</f>
        <v/>
      </c>
      <c r="X550" s="25" t="str">
        <f t="shared" si="81"/>
        <v/>
      </c>
      <c r="Y550" s="24" t="str">
        <f t="shared" si="82"/>
        <v/>
      </c>
      <c r="Z550" s="25" t="str">
        <f t="shared" si="83"/>
        <v/>
      </c>
    </row>
    <row r="551" spans="9:26">
      <c r="I551" s="24">
        <f t="shared" si="75"/>
        <v>0</v>
      </c>
      <c r="J551" s="24" t="str">
        <f t="shared" si="76"/>
        <v>NO</v>
      </c>
      <c r="K551" s="24" t="str">
        <f t="shared" si="77"/>
        <v>NO</v>
      </c>
      <c r="L551" s="24" t="str">
        <f t="shared" si="78"/>
        <v>NO</v>
      </c>
      <c r="M551" s="24" t="str">
        <f t="shared" si="79"/>
        <v>NO</v>
      </c>
      <c r="N551" s="18" t="str">
        <f t="shared" si="80"/>
        <v/>
      </c>
      <c r="O551" s="21" t="str">
        <f>IF(FLOTA!A551="","",FLOTA!A551)</f>
        <v/>
      </c>
      <c r="P551" s="21" t="str">
        <f>IF(FLOTA!B551="","",FLOTA!B551)</f>
        <v/>
      </c>
      <c r="Q551" s="21" t="str">
        <f>IF(FLOTA!C551="","",FLOTA!C551)</f>
        <v/>
      </c>
      <c r="R551" s="21" t="str">
        <f>IF(FLOTA!D551="","",FLOTA!D551)</f>
        <v/>
      </c>
      <c r="S551" s="21" t="str">
        <f>IF(FLOTA!E551="","",FLOTA!E551)</f>
        <v/>
      </c>
      <c r="T551" s="21" t="str">
        <f>IF(FLOTA!F551="","",FLOTA!F551)</f>
        <v/>
      </c>
      <c r="U551" s="21" t="str">
        <f>IF(FLOTA!G551="","",FLOTA!G551)</f>
        <v/>
      </c>
      <c r="V551" s="21" t="str">
        <f>IF(FLOTA!H551="","",FLOTA!H551)</f>
        <v/>
      </c>
      <c r="W551" s="21" t="str">
        <f>IF(FLOTA!L551="","",FLOTA!L551)</f>
        <v/>
      </c>
      <c r="X551" s="25" t="str">
        <f t="shared" si="81"/>
        <v/>
      </c>
      <c r="Y551" s="24" t="str">
        <f t="shared" si="82"/>
        <v/>
      </c>
      <c r="Z551" s="25" t="str">
        <f t="shared" si="83"/>
        <v/>
      </c>
    </row>
    <row r="552" spans="9:26">
      <c r="I552" s="24">
        <f t="shared" si="75"/>
        <v>0</v>
      </c>
      <c r="J552" s="24" t="str">
        <f t="shared" si="76"/>
        <v>NO</v>
      </c>
      <c r="K552" s="24" t="str">
        <f t="shared" si="77"/>
        <v>NO</v>
      </c>
      <c r="L552" s="24" t="str">
        <f t="shared" si="78"/>
        <v>NO</v>
      </c>
      <c r="M552" s="24" t="str">
        <f t="shared" si="79"/>
        <v>NO</v>
      </c>
      <c r="N552" s="18" t="str">
        <f t="shared" si="80"/>
        <v/>
      </c>
      <c r="O552" s="21" t="str">
        <f>IF(FLOTA!A552="","",FLOTA!A552)</f>
        <v/>
      </c>
      <c r="P552" s="21" t="str">
        <f>IF(FLOTA!B552="","",FLOTA!B552)</f>
        <v/>
      </c>
      <c r="Q552" s="21" t="str">
        <f>IF(FLOTA!C552="","",FLOTA!C552)</f>
        <v/>
      </c>
      <c r="R552" s="21" t="str">
        <f>IF(FLOTA!D552="","",FLOTA!D552)</f>
        <v/>
      </c>
      <c r="S552" s="21" t="str">
        <f>IF(FLOTA!E552="","",FLOTA!E552)</f>
        <v/>
      </c>
      <c r="T552" s="21" t="str">
        <f>IF(FLOTA!F552="","",FLOTA!F552)</f>
        <v/>
      </c>
      <c r="U552" s="21" t="str">
        <f>IF(FLOTA!G552="","",FLOTA!G552)</f>
        <v/>
      </c>
      <c r="V552" s="21" t="str">
        <f>IF(FLOTA!H552="","",FLOTA!H552)</f>
        <v/>
      </c>
      <c r="W552" s="21" t="str">
        <f>IF(FLOTA!L552="","",FLOTA!L552)</f>
        <v/>
      </c>
      <c r="X552" s="25" t="str">
        <f t="shared" si="81"/>
        <v/>
      </c>
      <c r="Y552" s="24" t="str">
        <f t="shared" si="82"/>
        <v/>
      </c>
      <c r="Z552" s="25" t="str">
        <f t="shared" si="83"/>
        <v/>
      </c>
    </row>
    <row r="553" spans="9:26">
      <c r="I553" s="24">
        <f t="shared" si="75"/>
        <v>0</v>
      </c>
      <c r="J553" s="24" t="str">
        <f t="shared" si="76"/>
        <v>NO</v>
      </c>
      <c r="K553" s="24" t="str">
        <f t="shared" si="77"/>
        <v>NO</v>
      </c>
      <c r="L553" s="24" t="str">
        <f t="shared" si="78"/>
        <v>NO</v>
      </c>
      <c r="M553" s="24" t="str">
        <f t="shared" si="79"/>
        <v>NO</v>
      </c>
      <c r="N553" s="18" t="str">
        <f t="shared" si="80"/>
        <v/>
      </c>
      <c r="O553" s="21" t="str">
        <f>IF(FLOTA!A553="","",FLOTA!A553)</f>
        <v/>
      </c>
      <c r="P553" s="21" t="str">
        <f>IF(FLOTA!B553="","",FLOTA!B553)</f>
        <v/>
      </c>
      <c r="Q553" s="21" t="str">
        <f>IF(FLOTA!C553="","",FLOTA!C553)</f>
        <v/>
      </c>
      <c r="R553" s="21" t="str">
        <f>IF(FLOTA!D553="","",FLOTA!D553)</f>
        <v/>
      </c>
      <c r="S553" s="21" t="str">
        <f>IF(FLOTA!E553="","",FLOTA!E553)</f>
        <v/>
      </c>
      <c r="T553" s="21" t="str">
        <f>IF(FLOTA!F553="","",FLOTA!F553)</f>
        <v/>
      </c>
      <c r="U553" s="21" t="str">
        <f>IF(FLOTA!G553="","",FLOTA!G553)</f>
        <v/>
      </c>
      <c r="V553" s="21" t="str">
        <f>IF(FLOTA!H553="","",FLOTA!H553)</f>
        <v/>
      </c>
      <c r="W553" s="21" t="str">
        <f>IF(FLOTA!L553="","",FLOTA!L553)</f>
        <v/>
      </c>
      <c r="X553" s="25" t="str">
        <f t="shared" si="81"/>
        <v/>
      </c>
      <c r="Y553" s="24" t="str">
        <f t="shared" si="82"/>
        <v/>
      </c>
      <c r="Z553" s="25" t="str">
        <f t="shared" si="83"/>
        <v/>
      </c>
    </row>
    <row r="554" spans="9:26">
      <c r="I554" s="24">
        <f t="shared" si="75"/>
        <v>0</v>
      </c>
      <c r="J554" s="24" t="str">
        <f t="shared" si="76"/>
        <v>NO</v>
      </c>
      <c r="K554" s="24" t="str">
        <f t="shared" si="77"/>
        <v>NO</v>
      </c>
      <c r="L554" s="24" t="str">
        <f t="shared" si="78"/>
        <v>NO</v>
      </c>
      <c r="M554" s="24" t="str">
        <f t="shared" si="79"/>
        <v>NO</v>
      </c>
      <c r="N554" s="18" t="str">
        <f t="shared" si="80"/>
        <v/>
      </c>
      <c r="O554" s="21" t="str">
        <f>IF(FLOTA!A554="","",FLOTA!A554)</f>
        <v/>
      </c>
      <c r="P554" s="21" t="str">
        <f>IF(FLOTA!B554="","",FLOTA!B554)</f>
        <v/>
      </c>
      <c r="Q554" s="21" t="str">
        <f>IF(FLOTA!C554="","",FLOTA!C554)</f>
        <v/>
      </c>
      <c r="R554" s="21" t="str">
        <f>IF(FLOTA!D554="","",FLOTA!D554)</f>
        <v/>
      </c>
      <c r="S554" s="21" t="str">
        <f>IF(FLOTA!E554="","",FLOTA!E554)</f>
        <v/>
      </c>
      <c r="T554" s="21" t="str">
        <f>IF(FLOTA!F554="","",FLOTA!F554)</f>
        <v/>
      </c>
      <c r="U554" s="21" t="str">
        <f>IF(FLOTA!G554="","",FLOTA!G554)</f>
        <v/>
      </c>
      <c r="V554" s="21" t="str">
        <f>IF(FLOTA!H554="","",FLOTA!H554)</f>
        <v/>
      </c>
      <c r="W554" s="21" t="str">
        <f>IF(FLOTA!L554="","",FLOTA!L554)</f>
        <v/>
      </c>
      <c r="X554" s="25" t="str">
        <f t="shared" si="81"/>
        <v/>
      </c>
      <c r="Y554" s="24" t="str">
        <f t="shared" si="82"/>
        <v/>
      </c>
      <c r="Z554" s="25" t="str">
        <f t="shared" si="83"/>
        <v/>
      </c>
    </row>
    <row r="555" spans="9:26">
      <c r="I555" s="24">
        <f t="shared" si="75"/>
        <v>0</v>
      </c>
      <c r="J555" s="24" t="str">
        <f t="shared" si="76"/>
        <v>NO</v>
      </c>
      <c r="K555" s="24" t="str">
        <f t="shared" si="77"/>
        <v>NO</v>
      </c>
      <c r="L555" s="24" t="str">
        <f t="shared" si="78"/>
        <v>NO</v>
      </c>
      <c r="M555" s="24" t="str">
        <f t="shared" si="79"/>
        <v>NO</v>
      </c>
      <c r="N555" s="18" t="str">
        <f t="shared" si="80"/>
        <v/>
      </c>
      <c r="O555" s="21" t="str">
        <f>IF(FLOTA!A555="","",FLOTA!A555)</f>
        <v/>
      </c>
      <c r="P555" s="21" t="str">
        <f>IF(FLOTA!B555="","",FLOTA!B555)</f>
        <v/>
      </c>
      <c r="Q555" s="21" t="str">
        <f>IF(FLOTA!C555="","",FLOTA!C555)</f>
        <v/>
      </c>
      <c r="R555" s="21" t="str">
        <f>IF(FLOTA!D555="","",FLOTA!D555)</f>
        <v/>
      </c>
      <c r="S555" s="21" t="str">
        <f>IF(FLOTA!E555="","",FLOTA!E555)</f>
        <v/>
      </c>
      <c r="T555" s="21" t="str">
        <f>IF(FLOTA!F555="","",FLOTA!F555)</f>
        <v/>
      </c>
      <c r="U555" s="21" t="str">
        <f>IF(FLOTA!G555="","",FLOTA!G555)</f>
        <v/>
      </c>
      <c r="V555" s="21" t="str">
        <f>IF(FLOTA!H555="","",FLOTA!H555)</f>
        <v/>
      </c>
      <c r="W555" s="21" t="str">
        <f>IF(FLOTA!L555="","",FLOTA!L555)</f>
        <v/>
      </c>
      <c r="X555" s="25" t="str">
        <f t="shared" si="81"/>
        <v/>
      </c>
      <c r="Y555" s="24" t="str">
        <f t="shared" si="82"/>
        <v/>
      </c>
      <c r="Z555" s="25" t="str">
        <f t="shared" si="83"/>
        <v/>
      </c>
    </row>
    <row r="556" spans="9:26">
      <c r="I556" s="24">
        <f t="shared" si="75"/>
        <v>0</v>
      </c>
      <c r="J556" s="24" t="str">
        <f t="shared" si="76"/>
        <v>NO</v>
      </c>
      <c r="K556" s="24" t="str">
        <f t="shared" si="77"/>
        <v>NO</v>
      </c>
      <c r="L556" s="24" t="str">
        <f t="shared" si="78"/>
        <v>NO</v>
      </c>
      <c r="M556" s="24" t="str">
        <f t="shared" si="79"/>
        <v>NO</v>
      </c>
      <c r="N556" s="18" t="str">
        <f t="shared" si="80"/>
        <v/>
      </c>
      <c r="O556" s="21" t="str">
        <f>IF(FLOTA!A556="","",FLOTA!A556)</f>
        <v/>
      </c>
      <c r="P556" s="21" t="str">
        <f>IF(FLOTA!B556="","",FLOTA!B556)</f>
        <v/>
      </c>
      <c r="Q556" s="21" t="str">
        <f>IF(FLOTA!C556="","",FLOTA!C556)</f>
        <v/>
      </c>
      <c r="R556" s="21" t="str">
        <f>IF(FLOTA!D556="","",FLOTA!D556)</f>
        <v/>
      </c>
      <c r="S556" s="21" t="str">
        <f>IF(FLOTA!E556="","",FLOTA!E556)</f>
        <v/>
      </c>
      <c r="T556" s="21" t="str">
        <f>IF(FLOTA!F556="","",FLOTA!F556)</f>
        <v/>
      </c>
      <c r="U556" s="21" t="str">
        <f>IF(FLOTA!G556="","",FLOTA!G556)</f>
        <v/>
      </c>
      <c r="V556" s="21" t="str">
        <f>IF(FLOTA!H556="","",FLOTA!H556)</f>
        <v/>
      </c>
      <c r="W556" s="21" t="str">
        <f>IF(FLOTA!L556="","",FLOTA!L556)</f>
        <v/>
      </c>
      <c r="X556" s="25" t="str">
        <f t="shared" si="81"/>
        <v/>
      </c>
      <c r="Y556" s="24" t="str">
        <f t="shared" si="82"/>
        <v/>
      </c>
      <c r="Z556" s="25" t="str">
        <f t="shared" si="83"/>
        <v/>
      </c>
    </row>
    <row r="557" spans="9:26">
      <c r="I557" s="24">
        <f t="shared" si="75"/>
        <v>0</v>
      </c>
      <c r="J557" s="24" t="str">
        <f t="shared" si="76"/>
        <v>NO</v>
      </c>
      <c r="K557" s="24" t="str">
        <f t="shared" si="77"/>
        <v>NO</v>
      </c>
      <c r="L557" s="24" t="str">
        <f t="shared" si="78"/>
        <v>NO</v>
      </c>
      <c r="M557" s="24" t="str">
        <f t="shared" si="79"/>
        <v>NO</v>
      </c>
      <c r="N557" s="18" t="str">
        <f t="shared" si="80"/>
        <v/>
      </c>
      <c r="O557" s="21" t="str">
        <f>IF(FLOTA!A557="","",FLOTA!A557)</f>
        <v/>
      </c>
      <c r="P557" s="21" t="str">
        <f>IF(FLOTA!B557="","",FLOTA!B557)</f>
        <v/>
      </c>
      <c r="Q557" s="21" t="str">
        <f>IF(FLOTA!C557="","",FLOTA!C557)</f>
        <v/>
      </c>
      <c r="R557" s="21" t="str">
        <f>IF(FLOTA!D557="","",FLOTA!D557)</f>
        <v/>
      </c>
      <c r="S557" s="21" t="str">
        <f>IF(FLOTA!E557="","",FLOTA!E557)</f>
        <v/>
      </c>
      <c r="T557" s="21" t="str">
        <f>IF(FLOTA!F557="","",FLOTA!F557)</f>
        <v/>
      </c>
      <c r="U557" s="21" t="str">
        <f>IF(FLOTA!G557="","",FLOTA!G557)</f>
        <v/>
      </c>
      <c r="V557" s="21" t="str">
        <f>IF(FLOTA!H557="","",FLOTA!H557)</f>
        <v/>
      </c>
      <c r="W557" s="21" t="str">
        <f>IF(FLOTA!L557="","",FLOTA!L557)</f>
        <v/>
      </c>
      <c r="X557" s="25" t="str">
        <f t="shared" si="81"/>
        <v/>
      </c>
      <c r="Y557" s="24" t="str">
        <f t="shared" si="82"/>
        <v/>
      </c>
      <c r="Z557" s="25" t="str">
        <f t="shared" si="83"/>
        <v/>
      </c>
    </row>
    <row r="558" spans="9:26">
      <c r="I558" s="24">
        <f t="shared" si="75"/>
        <v>0</v>
      </c>
      <c r="J558" s="24" t="str">
        <f t="shared" si="76"/>
        <v>NO</v>
      </c>
      <c r="K558" s="24" t="str">
        <f t="shared" si="77"/>
        <v>NO</v>
      </c>
      <c r="L558" s="24" t="str">
        <f t="shared" si="78"/>
        <v>NO</v>
      </c>
      <c r="M558" s="24" t="str">
        <f t="shared" si="79"/>
        <v>NO</v>
      </c>
      <c r="N558" s="18" t="str">
        <f t="shared" si="80"/>
        <v/>
      </c>
      <c r="O558" s="21" t="str">
        <f>IF(FLOTA!A558="","",FLOTA!A558)</f>
        <v/>
      </c>
      <c r="P558" s="21" t="str">
        <f>IF(FLOTA!B558="","",FLOTA!B558)</f>
        <v/>
      </c>
      <c r="Q558" s="21" t="str">
        <f>IF(FLOTA!C558="","",FLOTA!C558)</f>
        <v/>
      </c>
      <c r="R558" s="21" t="str">
        <f>IF(FLOTA!D558="","",FLOTA!D558)</f>
        <v/>
      </c>
      <c r="S558" s="21" t="str">
        <f>IF(FLOTA!E558="","",FLOTA!E558)</f>
        <v/>
      </c>
      <c r="T558" s="21" t="str">
        <f>IF(FLOTA!F558="","",FLOTA!F558)</f>
        <v/>
      </c>
      <c r="U558" s="21" t="str">
        <f>IF(FLOTA!G558="","",FLOTA!G558)</f>
        <v/>
      </c>
      <c r="V558" s="21" t="str">
        <f>IF(FLOTA!H558="","",FLOTA!H558)</f>
        <v/>
      </c>
      <c r="W558" s="21" t="str">
        <f>IF(FLOTA!L558="","",FLOTA!L558)</f>
        <v/>
      </c>
      <c r="X558" s="25" t="str">
        <f t="shared" si="81"/>
        <v/>
      </c>
      <c r="Y558" s="24" t="str">
        <f t="shared" si="82"/>
        <v/>
      </c>
      <c r="Z558" s="25" t="str">
        <f t="shared" si="83"/>
        <v/>
      </c>
    </row>
    <row r="559" spans="9:26">
      <c r="I559" s="24">
        <f t="shared" si="75"/>
        <v>0</v>
      </c>
      <c r="J559" s="24" t="str">
        <f t="shared" si="76"/>
        <v>NO</v>
      </c>
      <c r="K559" s="24" t="str">
        <f t="shared" si="77"/>
        <v>NO</v>
      </c>
      <c r="L559" s="24" t="str">
        <f t="shared" si="78"/>
        <v>NO</v>
      </c>
      <c r="M559" s="24" t="str">
        <f t="shared" si="79"/>
        <v>NO</v>
      </c>
      <c r="N559" s="18" t="str">
        <f t="shared" si="80"/>
        <v/>
      </c>
      <c r="O559" s="21" t="str">
        <f>IF(FLOTA!A559="","",FLOTA!A559)</f>
        <v/>
      </c>
      <c r="P559" s="21" t="str">
        <f>IF(FLOTA!B559="","",FLOTA!B559)</f>
        <v/>
      </c>
      <c r="Q559" s="21" t="str">
        <f>IF(FLOTA!C559="","",FLOTA!C559)</f>
        <v/>
      </c>
      <c r="R559" s="21" t="str">
        <f>IF(FLOTA!D559="","",FLOTA!D559)</f>
        <v/>
      </c>
      <c r="S559" s="21" t="str">
        <f>IF(FLOTA!E559="","",FLOTA!E559)</f>
        <v/>
      </c>
      <c r="T559" s="21" t="str">
        <f>IF(FLOTA!F559="","",FLOTA!F559)</f>
        <v/>
      </c>
      <c r="U559" s="21" t="str">
        <f>IF(FLOTA!G559="","",FLOTA!G559)</f>
        <v/>
      </c>
      <c r="V559" s="21" t="str">
        <f>IF(FLOTA!H559="","",FLOTA!H559)</f>
        <v/>
      </c>
      <c r="W559" s="21" t="str">
        <f>IF(FLOTA!L559="","",FLOTA!L559)</f>
        <v/>
      </c>
      <c r="X559" s="25" t="str">
        <f t="shared" si="81"/>
        <v/>
      </c>
      <c r="Y559" s="24" t="str">
        <f t="shared" si="82"/>
        <v/>
      </c>
      <c r="Z559" s="25" t="str">
        <f t="shared" si="83"/>
        <v/>
      </c>
    </row>
    <row r="560" spans="9:26">
      <c r="I560" s="24">
        <f t="shared" si="75"/>
        <v>0</v>
      </c>
      <c r="J560" s="24" t="str">
        <f t="shared" si="76"/>
        <v>NO</v>
      </c>
      <c r="K560" s="24" t="str">
        <f t="shared" si="77"/>
        <v>NO</v>
      </c>
      <c r="L560" s="24" t="str">
        <f t="shared" si="78"/>
        <v>NO</v>
      </c>
      <c r="M560" s="24" t="str">
        <f t="shared" si="79"/>
        <v>NO</v>
      </c>
      <c r="N560" s="18" t="str">
        <f t="shared" si="80"/>
        <v/>
      </c>
      <c r="O560" s="21" t="str">
        <f>IF(FLOTA!A560="","",FLOTA!A560)</f>
        <v/>
      </c>
      <c r="P560" s="21" t="str">
        <f>IF(FLOTA!B560="","",FLOTA!B560)</f>
        <v/>
      </c>
      <c r="Q560" s="21" t="str">
        <f>IF(FLOTA!C560="","",FLOTA!C560)</f>
        <v/>
      </c>
      <c r="R560" s="21" t="str">
        <f>IF(FLOTA!D560="","",FLOTA!D560)</f>
        <v/>
      </c>
      <c r="S560" s="21" t="str">
        <f>IF(FLOTA!E560="","",FLOTA!E560)</f>
        <v/>
      </c>
      <c r="T560" s="21" t="str">
        <f>IF(FLOTA!F560="","",FLOTA!F560)</f>
        <v/>
      </c>
      <c r="U560" s="21" t="str">
        <f>IF(FLOTA!G560="","",FLOTA!G560)</f>
        <v/>
      </c>
      <c r="V560" s="21" t="str">
        <f>IF(FLOTA!H560="","",FLOTA!H560)</f>
        <v/>
      </c>
      <c r="W560" s="21" t="str">
        <f>IF(FLOTA!L560="","",FLOTA!L560)</f>
        <v/>
      </c>
      <c r="X560" s="25" t="str">
        <f t="shared" si="81"/>
        <v/>
      </c>
      <c r="Y560" s="24" t="str">
        <f t="shared" si="82"/>
        <v/>
      </c>
      <c r="Z560" s="25" t="str">
        <f t="shared" si="83"/>
        <v/>
      </c>
    </row>
    <row r="561" spans="9:26">
      <c r="I561" s="24">
        <f t="shared" si="75"/>
        <v>0</v>
      </c>
      <c r="J561" s="24" t="str">
        <f t="shared" si="76"/>
        <v>NO</v>
      </c>
      <c r="K561" s="24" t="str">
        <f t="shared" si="77"/>
        <v>NO</v>
      </c>
      <c r="L561" s="24" t="str">
        <f t="shared" si="78"/>
        <v>NO</v>
      </c>
      <c r="M561" s="24" t="str">
        <f t="shared" si="79"/>
        <v>NO</v>
      </c>
      <c r="N561" s="18" t="str">
        <f t="shared" si="80"/>
        <v/>
      </c>
      <c r="O561" s="21" t="str">
        <f>IF(FLOTA!A561="","",FLOTA!A561)</f>
        <v/>
      </c>
      <c r="P561" s="21" t="str">
        <f>IF(FLOTA!B561="","",FLOTA!B561)</f>
        <v/>
      </c>
      <c r="Q561" s="21" t="str">
        <f>IF(FLOTA!C561="","",FLOTA!C561)</f>
        <v/>
      </c>
      <c r="R561" s="21" t="str">
        <f>IF(FLOTA!D561="","",FLOTA!D561)</f>
        <v/>
      </c>
      <c r="S561" s="21" t="str">
        <f>IF(FLOTA!E561="","",FLOTA!E561)</f>
        <v/>
      </c>
      <c r="T561" s="21" t="str">
        <f>IF(FLOTA!F561="","",FLOTA!F561)</f>
        <v/>
      </c>
      <c r="U561" s="21" t="str">
        <f>IF(FLOTA!G561="","",FLOTA!G561)</f>
        <v/>
      </c>
      <c r="V561" s="21" t="str">
        <f>IF(FLOTA!H561="","",FLOTA!H561)</f>
        <v/>
      </c>
      <c r="W561" s="21" t="str">
        <f>IF(FLOTA!L561="","",FLOTA!L561)</f>
        <v/>
      </c>
      <c r="X561" s="25" t="str">
        <f t="shared" si="81"/>
        <v/>
      </c>
      <c r="Y561" s="24" t="str">
        <f t="shared" si="82"/>
        <v/>
      </c>
      <c r="Z561" s="25" t="str">
        <f t="shared" si="83"/>
        <v/>
      </c>
    </row>
    <row r="562" spans="9:26">
      <c r="I562" s="24">
        <f t="shared" si="75"/>
        <v>0</v>
      </c>
      <c r="J562" s="24" t="str">
        <f t="shared" si="76"/>
        <v>NO</v>
      </c>
      <c r="K562" s="24" t="str">
        <f t="shared" si="77"/>
        <v>NO</v>
      </c>
      <c r="L562" s="24" t="str">
        <f t="shared" si="78"/>
        <v>NO</v>
      </c>
      <c r="M562" s="24" t="str">
        <f t="shared" si="79"/>
        <v>NO</v>
      </c>
      <c r="N562" s="18" t="str">
        <f t="shared" si="80"/>
        <v/>
      </c>
      <c r="O562" s="21" t="str">
        <f>IF(FLOTA!A562="","",FLOTA!A562)</f>
        <v/>
      </c>
      <c r="P562" s="21" t="str">
        <f>IF(FLOTA!B562="","",FLOTA!B562)</f>
        <v/>
      </c>
      <c r="Q562" s="21" t="str">
        <f>IF(FLOTA!C562="","",FLOTA!C562)</f>
        <v/>
      </c>
      <c r="R562" s="21" t="str">
        <f>IF(FLOTA!D562="","",FLOTA!D562)</f>
        <v/>
      </c>
      <c r="S562" s="21" t="str">
        <f>IF(FLOTA!E562="","",FLOTA!E562)</f>
        <v/>
      </c>
      <c r="T562" s="21" t="str">
        <f>IF(FLOTA!F562="","",FLOTA!F562)</f>
        <v/>
      </c>
      <c r="U562" s="21" t="str">
        <f>IF(FLOTA!G562="","",FLOTA!G562)</f>
        <v/>
      </c>
      <c r="V562" s="21" t="str">
        <f>IF(FLOTA!H562="","",FLOTA!H562)</f>
        <v/>
      </c>
      <c r="W562" s="21" t="str">
        <f>IF(FLOTA!L562="","",FLOTA!L562)</f>
        <v/>
      </c>
      <c r="X562" s="25" t="str">
        <f t="shared" si="81"/>
        <v/>
      </c>
      <c r="Y562" s="24" t="str">
        <f t="shared" si="82"/>
        <v/>
      </c>
      <c r="Z562" s="25" t="str">
        <f t="shared" si="83"/>
        <v/>
      </c>
    </row>
    <row r="563" spans="9:26">
      <c r="I563" s="24">
        <f t="shared" si="75"/>
        <v>0</v>
      </c>
      <c r="J563" s="24" t="str">
        <f t="shared" si="76"/>
        <v>NO</v>
      </c>
      <c r="K563" s="24" t="str">
        <f t="shared" si="77"/>
        <v>NO</v>
      </c>
      <c r="L563" s="24" t="str">
        <f t="shared" si="78"/>
        <v>NO</v>
      </c>
      <c r="M563" s="24" t="str">
        <f t="shared" si="79"/>
        <v>NO</v>
      </c>
      <c r="N563" s="18" t="str">
        <f t="shared" si="80"/>
        <v/>
      </c>
      <c r="O563" s="21" t="str">
        <f>IF(FLOTA!A563="","",FLOTA!A563)</f>
        <v/>
      </c>
      <c r="P563" s="21" t="str">
        <f>IF(FLOTA!B563="","",FLOTA!B563)</f>
        <v/>
      </c>
      <c r="Q563" s="21" t="str">
        <f>IF(FLOTA!C563="","",FLOTA!C563)</f>
        <v/>
      </c>
      <c r="R563" s="21" t="str">
        <f>IF(FLOTA!D563="","",FLOTA!D563)</f>
        <v/>
      </c>
      <c r="S563" s="21" t="str">
        <f>IF(FLOTA!E563="","",FLOTA!E563)</f>
        <v/>
      </c>
      <c r="T563" s="21" t="str">
        <f>IF(FLOTA!F563="","",FLOTA!F563)</f>
        <v/>
      </c>
      <c r="U563" s="21" t="str">
        <f>IF(FLOTA!G563="","",FLOTA!G563)</f>
        <v/>
      </c>
      <c r="V563" s="21" t="str">
        <f>IF(FLOTA!H563="","",FLOTA!H563)</f>
        <v/>
      </c>
      <c r="W563" s="21" t="str">
        <f>IF(FLOTA!L563="","",FLOTA!L563)</f>
        <v/>
      </c>
      <c r="X563" s="25" t="str">
        <f t="shared" si="81"/>
        <v/>
      </c>
      <c r="Y563" s="24" t="str">
        <f t="shared" si="82"/>
        <v/>
      </c>
      <c r="Z563" s="25" t="str">
        <f t="shared" si="83"/>
        <v/>
      </c>
    </row>
    <row r="564" spans="9:26">
      <c r="I564" s="24">
        <f t="shared" si="75"/>
        <v>0</v>
      </c>
      <c r="J564" s="24" t="str">
        <f t="shared" si="76"/>
        <v>NO</v>
      </c>
      <c r="K564" s="24" t="str">
        <f t="shared" si="77"/>
        <v>NO</v>
      </c>
      <c r="L564" s="24" t="str">
        <f t="shared" si="78"/>
        <v>NO</v>
      </c>
      <c r="M564" s="24" t="str">
        <f t="shared" si="79"/>
        <v>NO</v>
      </c>
      <c r="N564" s="18" t="str">
        <f t="shared" si="80"/>
        <v/>
      </c>
      <c r="O564" s="21" t="str">
        <f>IF(FLOTA!A564="","",FLOTA!A564)</f>
        <v/>
      </c>
      <c r="P564" s="21" t="str">
        <f>IF(FLOTA!B564="","",FLOTA!B564)</f>
        <v/>
      </c>
      <c r="Q564" s="21" t="str">
        <f>IF(FLOTA!C564="","",FLOTA!C564)</f>
        <v/>
      </c>
      <c r="R564" s="21" t="str">
        <f>IF(FLOTA!D564="","",FLOTA!D564)</f>
        <v/>
      </c>
      <c r="S564" s="21" t="str">
        <f>IF(FLOTA!E564="","",FLOTA!E564)</f>
        <v/>
      </c>
      <c r="T564" s="21" t="str">
        <f>IF(FLOTA!F564="","",FLOTA!F564)</f>
        <v/>
      </c>
      <c r="U564" s="21" t="str">
        <f>IF(FLOTA!G564="","",FLOTA!G564)</f>
        <v/>
      </c>
      <c r="V564" s="21" t="str">
        <f>IF(FLOTA!H564="","",FLOTA!H564)</f>
        <v/>
      </c>
      <c r="W564" s="21" t="str">
        <f>IF(FLOTA!L564="","",FLOTA!L564)</f>
        <v/>
      </c>
      <c r="X564" s="25" t="str">
        <f t="shared" si="81"/>
        <v/>
      </c>
      <c r="Y564" s="24" t="str">
        <f t="shared" si="82"/>
        <v/>
      </c>
      <c r="Z564" s="25" t="str">
        <f t="shared" si="83"/>
        <v/>
      </c>
    </row>
    <row r="565" spans="9:26">
      <c r="I565" s="24">
        <f t="shared" si="75"/>
        <v>0</v>
      </c>
      <c r="J565" s="24" t="str">
        <f t="shared" si="76"/>
        <v>NO</v>
      </c>
      <c r="K565" s="24" t="str">
        <f t="shared" si="77"/>
        <v>NO</v>
      </c>
      <c r="L565" s="24" t="str">
        <f t="shared" si="78"/>
        <v>NO</v>
      </c>
      <c r="M565" s="24" t="str">
        <f t="shared" si="79"/>
        <v>NO</v>
      </c>
      <c r="N565" s="18" t="str">
        <f t="shared" si="80"/>
        <v/>
      </c>
      <c r="O565" s="21" t="str">
        <f>IF(FLOTA!A565="","",FLOTA!A565)</f>
        <v/>
      </c>
      <c r="P565" s="21" t="str">
        <f>IF(FLOTA!B565="","",FLOTA!B565)</f>
        <v/>
      </c>
      <c r="Q565" s="21" t="str">
        <f>IF(FLOTA!C565="","",FLOTA!C565)</f>
        <v/>
      </c>
      <c r="R565" s="21" t="str">
        <f>IF(FLOTA!D565="","",FLOTA!D565)</f>
        <v/>
      </c>
      <c r="S565" s="21" t="str">
        <f>IF(FLOTA!E565="","",FLOTA!E565)</f>
        <v/>
      </c>
      <c r="T565" s="21" t="str">
        <f>IF(FLOTA!F565="","",FLOTA!F565)</f>
        <v/>
      </c>
      <c r="U565" s="21" t="str">
        <f>IF(FLOTA!G565="","",FLOTA!G565)</f>
        <v/>
      </c>
      <c r="V565" s="21" t="str">
        <f>IF(FLOTA!H565="","",FLOTA!H565)</f>
        <v/>
      </c>
      <c r="W565" s="21" t="str">
        <f>IF(FLOTA!L565="","",FLOTA!L565)</f>
        <v/>
      </c>
      <c r="X565" s="25" t="str">
        <f t="shared" si="81"/>
        <v/>
      </c>
      <c r="Y565" s="24" t="str">
        <f t="shared" si="82"/>
        <v/>
      </c>
      <c r="Z565" s="25" t="str">
        <f t="shared" si="83"/>
        <v/>
      </c>
    </row>
    <row r="566" spans="9:26">
      <c r="I566" s="24">
        <f t="shared" si="75"/>
        <v>0</v>
      </c>
      <c r="J566" s="24" t="str">
        <f t="shared" si="76"/>
        <v>NO</v>
      </c>
      <c r="K566" s="24" t="str">
        <f t="shared" si="77"/>
        <v>NO</v>
      </c>
      <c r="L566" s="24" t="str">
        <f t="shared" si="78"/>
        <v>NO</v>
      </c>
      <c r="M566" s="24" t="str">
        <f t="shared" si="79"/>
        <v>NO</v>
      </c>
      <c r="N566" s="18" t="str">
        <f t="shared" si="80"/>
        <v/>
      </c>
      <c r="O566" s="21" t="str">
        <f>IF(FLOTA!A566="","",FLOTA!A566)</f>
        <v/>
      </c>
      <c r="P566" s="21" t="str">
        <f>IF(FLOTA!B566="","",FLOTA!B566)</f>
        <v/>
      </c>
      <c r="Q566" s="21" t="str">
        <f>IF(FLOTA!C566="","",FLOTA!C566)</f>
        <v/>
      </c>
      <c r="R566" s="21" t="str">
        <f>IF(FLOTA!D566="","",FLOTA!D566)</f>
        <v/>
      </c>
      <c r="S566" s="21" t="str">
        <f>IF(FLOTA!E566="","",FLOTA!E566)</f>
        <v/>
      </c>
      <c r="T566" s="21" t="str">
        <f>IF(FLOTA!F566="","",FLOTA!F566)</f>
        <v/>
      </c>
      <c r="U566" s="21" t="str">
        <f>IF(FLOTA!G566="","",FLOTA!G566)</f>
        <v/>
      </c>
      <c r="V566" s="21" t="str">
        <f>IF(FLOTA!H566="","",FLOTA!H566)</f>
        <v/>
      </c>
      <c r="W566" s="21" t="str">
        <f>IF(FLOTA!L566="","",FLOTA!L566)</f>
        <v/>
      </c>
      <c r="X566" s="25" t="str">
        <f t="shared" si="81"/>
        <v/>
      </c>
      <c r="Y566" s="24" t="str">
        <f t="shared" si="82"/>
        <v/>
      </c>
      <c r="Z566" s="25" t="str">
        <f t="shared" si="83"/>
        <v/>
      </c>
    </row>
    <row r="567" spans="9:26">
      <c r="I567" s="24">
        <f t="shared" si="75"/>
        <v>0</v>
      </c>
      <c r="J567" s="24" t="str">
        <f t="shared" si="76"/>
        <v>NO</v>
      </c>
      <c r="K567" s="24" t="str">
        <f t="shared" si="77"/>
        <v>NO</v>
      </c>
      <c r="L567" s="24" t="str">
        <f t="shared" si="78"/>
        <v>NO</v>
      </c>
      <c r="M567" s="24" t="str">
        <f t="shared" si="79"/>
        <v>NO</v>
      </c>
      <c r="N567" s="18" t="str">
        <f t="shared" si="80"/>
        <v/>
      </c>
      <c r="O567" s="21" t="str">
        <f>IF(FLOTA!A567="","",FLOTA!A567)</f>
        <v/>
      </c>
      <c r="P567" s="21" t="str">
        <f>IF(FLOTA!B567="","",FLOTA!B567)</f>
        <v/>
      </c>
      <c r="Q567" s="21" t="str">
        <f>IF(FLOTA!C567="","",FLOTA!C567)</f>
        <v/>
      </c>
      <c r="R567" s="21" t="str">
        <f>IF(FLOTA!D567="","",FLOTA!D567)</f>
        <v/>
      </c>
      <c r="S567" s="21" t="str">
        <f>IF(FLOTA!E567="","",FLOTA!E567)</f>
        <v/>
      </c>
      <c r="T567" s="21" t="str">
        <f>IF(FLOTA!F567="","",FLOTA!F567)</f>
        <v/>
      </c>
      <c r="U567" s="21" t="str">
        <f>IF(FLOTA!G567="","",FLOTA!G567)</f>
        <v/>
      </c>
      <c r="V567" s="21" t="str">
        <f>IF(FLOTA!H567="","",FLOTA!H567)</f>
        <v/>
      </c>
      <c r="W567" s="21" t="str">
        <f>IF(FLOTA!L567="","",FLOTA!L567)</f>
        <v/>
      </c>
      <c r="X567" s="25" t="str">
        <f t="shared" si="81"/>
        <v/>
      </c>
      <c r="Y567" s="24" t="str">
        <f t="shared" si="82"/>
        <v/>
      </c>
      <c r="Z567" s="25" t="str">
        <f t="shared" si="83"/>
        <v/>
      </c>
    </row>
    <row r="568" spans="9:26">
      <c r="I568" s="24">
        <f t="shared" si="75"/>
        <v>0</v>
      </c>
      <c r="J568" s="24" t="str">
        <f t="shared" si="76"/>
        <v>NO</v>
      </c>
      <c r="K568" s="24" t="str">
        <f t="shared" si="77"/>
        <v>NO</v>
      </c>
      <c r="L568" s="24" t="str">
        <f t="shared" si="78"/>
        <v>NO</v>
      </c>
      <c r="M568" s="24" t="str">
        <f t="shared" si="79"/>
        <v>NO</v>
      </c>
      <c r="N568" s="18" t="str">
        <f t="shared" si="80"/>
        <v/>
      </c>
      <c r="O568" s="21" t="str">
        <f>IF(FLOTA!A568="","",FLOTA!A568)</f>
        <v/>
      </c>
      <c r="P568" s="21" t="str">
        <f>IF(FLOTA!B568="","",FLOTA!B568)</f>
        <v/>
      </c>
      <c r="Q568" s="21" t="str">
        <f>IF(FLOTA!C568="","",FLOTA!C568)</f>
        <v/>
      </c>
      <c r="R568" s="21" t="str">
        <f>IF(FLOTA!D568="","",FLOTA!D568)</f>
        <v/>
      </c>
      <c r="S568" s="21" t="str">
        <f>IF(FLOTA!E568="","",FLOTA!E568)</f>
        <v/>
      </c>
      <c r="T568" s="21" t="str">
        <f>IF(FLOTA!F568="","",FLOTA!F568)</f>
        <v/>
      </c>
      <c r="U568" s="21" t="str">
        <f>IF(FLOTA!G568="","",FLOTA!G568)</f>
        <v/>
      </c>
      <c r="V568" s="21" t="str">
        <f>IF(FLOTA!H568="","",FLOTA!H568)</f>
        <v/>
      </c>
      <c r="W568" s="21" t="str">
        <f>IF(FLOTA!L568="","",FLOTA!L568)</f>
        <v/>
      </c>
      <c r="X568" s="25" t="str">
        <f t="shared" si="81"/>
        <v/>
      </c>
      <c r="Y568" s="24" t="str">
        <f t="shared" si="82"/>
        <v/>
      </c>
      <c r="Z568" s="25" t="str">
        <f t="shared" si="83"/>
        <v/>
      </c>
    </row>
    <row r="569" spans="9:26">
      <c r="I569" s="24">
        <f t="shared" si="75"/>
        <v>0</v>
      </c>
      <c r="J569" s="24" t="str">
        <f t="shared" si="76"/>
        <v>NO</v>
      </c>
      <c r="K569" s="24" t="str">
        <f t="shared" si="77"/>
        <v>NO</v>
      </c>
      <c r="L569" s="24" t="str">
        <f t="shared" si="78"/>
        <v>NO</v>
      </c>
      <c r="M569" s="24" t="str">
        <f t="shared" si="79"/>
        <v>NO</v>
      </c>
      <c r="N569" s="18" t="str">
        <f t="shared" si="80"/>
        <v/>
      </c>
      <c r="O569" s="21" t="str">
        <f>IF(FLOTA!A569="","",FLOTA!A569)</f>
        <v/>
      </c>
      <c r="P569" s="21" t="str">
        <f>IF(FLOTA!B569="","",FLOTA!B569)</f>
        <v/>
      </c>
      <c r="Q569" s="21" t="str">
        <f>IF(FLOTA!C569="","",FLOTA!C569)</f>
        <v/>
      </c>
      <c r="R569" s="21" t="str">
        <f>IF(FLOTA!D569="","",FLOTA!D569)</f>
        <v/>
      </c>
      <c r="S569" s="21" t="str">
        <f>IF(FLOTA!E569="","",FLOTA!E569)</f>
        <v/>
      </c>
      <c r="T569" s="21" t="str">
        <f>IF(FLOTA!F569="","",FLOTA!F569)</f>
        <v/>
      </c>
      <c r="U569" s="21" t="str">
        <f>IF(FLOTA!G569="","",FLOTA!G569)</f>
        <v/>
      </c>
      <c r="V569" s="21" t="str">
        <f>IF(FLOTA!H569="","",FLOTA!H569)</f>
        <v/>
      </c>
      <c r="W569" s="21" t="str">
        <f>IF(FLOTA!L569="","",FLOTA!L569)</f>
        <v/>
      </c>
      <c r="X569" s="25" t="str">
        <f t="shared" si="81"/>
        <v/>
      </c>
      <c r="Y569" s="24" t="str">
        <f t="shared" si="82"/>
        <v/>
      </c>
      <c r="Z569" s="25" t="str">
        <f t="shared" si="83"/>
        <v/>
      </c>
    </row>
    <row r="570" spans="9:26">
      <c r="I570" s="24">
        <f t="shared" si="75"/>
        <v>0</v>
      </c>
      <c r="J570" s="24" t="str">
        <f t="shared" si="76"/>
        <v>NO</v>
      </c>
      <c r="K570" s="24" t="str">
        <f t="shared" si="77"/>
        <v>NO</v>
      </c>
      <c r="L570" s="24" t="str">
        <f t="shared" si="78"/>
        <v>NO</v>
      </c>
      <c r="M570" s="24" t="str">
        <f t="shared" si="79"/>
        <v>NO</v>
      </c>
      <c r="N570" s="18" t="str">
        <f t="shared" si="80"/>
        <v/>
      </c>
      <c r="O570" s="21" t="str">
        <f>IF(FLOTA!A570="","",FLOTA!A570)</f>
        <v/>
      </c>
      <c r="P570" s="21" t="str">
        <f>IF(FLOTA!B570="","",FLOTA!B570)</f>
        <v/>
      </c>
      <c r="Q570" s="21" t="str">
        <f>IF(FLOTA!C570="","",FLOTA!C570)</f>
        <v/>
      </c>
      <c r="R570" s="21" t="str">
        <f>IF(FLOTA!D570="","",FLOTA!D570)</f>
        <v/>
      </c>
      <c r="S570" s="21" t="str">
        <f>IF(FLOTA!E570="","",FLOTA!E570)</f>
        <v/>
      </c>
      <c r="T570" s="21" t="str">
        <f>IF(FLOTA!F570="","",FLOTA!F570)</f>
        <v/>
      </c>
      <c r="U570" s="21" t="str">
        <f>IF(FLOTA!G570="","",FLOTA!G570)</f>
        <v/>
      </c>
      <c r="V570" s="21" t="str">
        <f>IF(FLOTA!H570="","",FLOTA!H570)</f>
        <v/>
      </c>
      <c r="W570" s="21" t="str">
        <f>IF(FLOTA!L570="","",FLOTA!L570)</f>
        <v/>
      </c>
      <c r="X570" s="25" t="str">
        <f t="shared" si="81"/>
        <v/>
      </c>
      <c r="Y570" s="24" t="str">
        <f t="shared" si="82"/>
        <v/>
      </c>
      <c r="Z570" s="25" t="str">
        <f t="shared" si="83"/>
        <v/>
      </c>
    </row>
    <row r="571" spans="9:26">
      <c r="I571" s="24">
        <f t="shared" si="75"/>
        <v>0</v>
      </c>
      <c r="J571" s="24" t="str">
        <f t="shared" si="76"/>
        <v>NO</v>
      </c>
      <c r="K571" s="24" t="str">
        <f t="shared" si="77"/>
        <v>NO</v>
      </c>
      <c r="L571" s="24" t="str">
        <f t="shared" si="78"/>
        <v>NO</v>
      </c>
      <c r="M571" s="24" t="str">
        <f t="shared" si="79"/>
        <v>NO</v>
      </c>
      <c r="N571" s="18" t="str">
        <f t="shared" si="80"/>
        <v/>
      </c>
      <c r="O571" s="21" t="str">
        <f>IF(FLOTA!A571="","",FLOTA!A571)</f>
        <v/>
      </c>
      <c r="P571" s="21" t="str">
        <f>IF(FLOTA!B571="","",FLOTA!B571)</f>
        <v/>
      </c>
      <c r="Q571" s="21" t="str">
        <f>IF(FLOTA!C571="","",FLOTA!C571)</f>
        <v/>
      </c>
      <c r="R571" s="21" t="str">
        <f>IF(FLOTA!D571="","",FLOTA!D571)</f>
        <v/>
      </c>
      <c r="S571" s="21" t="str">
        <f>IF(FLOTA!E571="","",FLOTA!E571)</f>
        <v/>
      </c>
      <c r="T571" s="21" t="str">
        <f>IF(FLOTA!F571="","",FLOTA!F571)</f>
        <v/>
      </c>
      <c r="U571" s="21" t="str">
        <f>IF(FLOTA!G571="","",FLOTA!G571)</f>
        <v/>
      </c>
      <c r="V571" s="21" t="str">
        <f>IF(FLOTA!H571="","",FLOTA!H571)</f>
        <v/>
      </c>
      <c r="W571" s="21" t="str">
        <f>IF(FLOTA!L571="","",FLOTA!L571)</f>
        <v/>
      </c>
      <c r="X571" s="25" t="str">
        <f t="shared" si="81"/>
        <v/>
      </c>
      <c r="Y571" s="24" t="str">
        <f t="shared" si="82"/>
        <v/>
      </c>
      <c r="Z571" s="25" t="str">
        <f t="shared" si="83"/>
        <v/>
      </c>
    </row>
    <row r="572" spans="9:26">
      <c r="I572" s="24">
        <f t="shared" si="75"/>
        <v>0</v>
      </c>
      <c r="J572" s="24" t="str">
        <f t="shared" si="76"/>
        <v>NO</v>
      </c>
      <c r="K572" s="24" t="str">
        <f t="shared" si="77"/>
        <v>NO</v>
      </c>
      <c r="L572" s="24" t="str">
        <f t="shared" si="78"/>
        <v>NO</v>
      </c>
      <c r="M572" s="24" t="str">
        <f t="shared" si="79"/>
        <v>NO</v>
      </c>
      <c r="N572" s="18" t="str">
        <f t="shared" si="80"/>
        <v/>
      </c>
      <c r="O572" s="21" t="str">
        <f>IF(FLOTA!A572="","",FLOTA!A572)</f>
        <v/>
      </c>
      <c r="P572" s="21" t="str">
        <f>IF(FLOTA!B572="","",FLOTA!B572)</f>
        <v/>
      </c>
      <c r="Q572" s="21" t="str">
        <f>IF(FLOTA!C572="","",FLOTA!C572)</f>
        <v/>
      </c>
      <c r="R572" s="21" t="str">
        <f>IF(FLOTA!D572="","",FLOTA!D572)</f>
        <v/>
      </c>
      <c r="S572" s="21" t="str">
        <f>IF(FLOTA!E572="","",FLOTA!E572)</f>
        <v/>
      </c>
      <c r="T572" s="21" t="str">
        <f>IF(FLOTA!F572="","",FLOTA!F572)</f>
        <v/>
      </c>
      <c r="U572" s="21" t="str">
        <f>IF(FLOTA!G572="","",FLOTA!G572)</f>
        <v/>
      </c>
      <c r="V572" s="21" t="str">
        <f>IF(FLOTA!H572="","",FLOTA!H572)</f>
        <v/>
      </c>
      <c r="W572" s="21" t="str">
        <f>IF(FLOTA!L572="","",FLOTA!L572)</f>
        <v/>
      </c>
      <c r="X572" s="25" t="str">
        <f t="shared" si="81"/>
        <v/>
      </c>
      <c r="Y572" s="24" t="str">
        <f t="shared" si="82"/>
        <v/>
      </c>
      <c r="Z572" s="25" t="str">
        <f t="shared" si="83"/>
        <v/>
      </c>
    </row>
    <row r="573" spans="9:26">
      <c r="I573" s="24">
        <f t="shared" si="75"/>
        <v>0</v>
      </c>
      <c r="J573" s="24" t="str">
        <f t="shared" si="76"/>
        <v>NO</v>
      </c>
      <c r="K573" s="24" t="str">
        <f t="shared" si="77"/>
        <v>NO</v>
      </c>
      <c r="L573" s="24" t="str">
        <f t="shared" si="78"/>
        <v>NO</v>
      </c>
      <c r="M573" s="24" t="str">
        <f t="shared" si="79"/>
        <v>NO</v>
      </c>
      <c r="N573" s="18" t="str">
        <f t="shared" si="80"/>
        <v/>
      </c>
      <c r="O573" s="21" t="str">
        <f>IF(FLOTA!A573="","",FLOTA!A573)</f>
        <v/>
      </c>
      <c r="P573" s="21" t="str">
        <f>IF(FLOTA!B573="","",FLOTA!B573)</f>
        <v/>
      </c>
      <c r="Q573" s="21" t="str">
        <f>IF(FLOTA!C573="","",FLOTA!C573)</f>
        <v/>
      </c>
      <c r="R573" s="21" t="str">
        <f>IF(FLOTA!D573="","",FLOTA!D573)</f>
        <v/>
      </c>
      <c r="S573" s="21" t="str">
        <f>IF(FLOTA!E573="","",FLOTA!E573)</f>
        <v/>
      </c>
      <c r="T573" s="21" t="str">
        <f>IF(FLOTA!F573="","",FLOTA!F573)</f>
        <v/>
      </c>
      <c r="U573" s="21" t="str">
        <f>IF(FLOTA!G573="","",FLOTA!G573)</f>
        <v/>
      </c>
      <c r="V573" s="21" t="str">
        <f>IF(FLOTA!H573="","",FLOTA!H573)</f>
        <v/>
      </c>
      <c r="W573" s="21" t="str">
        <f>IF(FLOTA!L573="","",FLOTA!L573)</f>
        <v/>
      </c>
      <c r="X573" s="25" t="str">
        <f t="shared" si="81"/>
        <v/>
      </c>
      <c r="Y573" s="24" t="str">
        <f t="shared" si="82"/>
        <v/>
      </c>
      <c r="Z573" s="25" t="str">
        <f t="shared" si="83"/>
        <v/>
      </c>
    </row>
    <row r="574" spans="9:26">
      <c r="I574" s="24">
        <f t="shared" si="75"/>
        <v>0</v>
      </c>
      <c r="J574" s="24" t="str">
        <f t="shared" si="76"/>
        <v>NO</v>
      </c>
      <c r="K574" s="24" t="str">
        <f t="shared" si="77"/>
        <v>NO</v>
      </c>
      <c r="L574" s="24" t="str">
        <f t="shared" si="78"/>
        <v>NO</v>
      </c>
      <c r="M574" s="24" t="str">
        <f t="shared" si="79"/>
        <v>NO</v>
      </c>
      <c r="N574" s="18" t="str">
        <f t="shared" si="80"/>
        <v/>
      </c>
      <c r="O574" s="21" t="str">
        <f>IF(FLOTA!A574="","",FLOTA!A574)</f>
        <v/>
      </c>
      <c r="P574" s="21" t="str">
        <f>IF(FLOTA!B574="","",FLOTA!B574)</f>
        <v/>
      </c>
      <c r="Q574" s="21" t="str">
        <f>IF(FLOTA!C574="","",FLOTA!C574)</f>
        <v/>
      </c>
      <c r="R574" s="21" t="str">
        <f>IF(FLOTA!D574="","",FLOTA!D574)</f>
        <v/>
      </c>
      <c r="S574" s="21" t="str">
        <f>IF(FLOTA!E574="","",FLOTA!E574)</f>
        <v/>
      </c>
      <c r="T574" s="21" t="str">
        <f>IF(FLOTA!F574="","",FLOTA!F574)</f>
        <v/>
      </c>
      <c r="U574" s="21" t="str">
        <f>IF(FLOTA!G574="","",FLOTA!G574)</f>
        <v/>
      </c>
      <c r="V574" s="21" t="str">
        <f>IF(FLOTA!H574="","",FLOTA!H574)</f>
        <v/>
      </c>
      <c r="W574" s="21" t="str">
        <f>IF(FLOTA!L574="","",FLOTA!L574)</f>
        <v/>
      </c>
      <c r="X574" s="25" t="str">
        <f t="shared" si="81"/>
        <v/>
      </c>
      <c r="Y574" s="24" t="str">
        <f t="shared" si="82"/>
        <v/>
      </c>
      <c r="Z574" s="25" t="str">
        <f t="shared" si="83"/>
        <v/>
      </c>
    </row>
    <row r="575" spans="9:26">
      <c r="I575" s="24">
        <f t="shared" si="75"/>
        <v>0</v>
      </c>
      <c r="J575" s="24" t="str">
        <f t="shared" si="76"/>
        <v>NO</v>
      </c>
      <c r="K575" s="24" t="str">
        <f t="shared" si="77"/>
        <v>NO</v>
      </c>
      <c r="L575" s="24" t="str">
        <f t="shared" si="78"/>
        <v>NO</v>
      </c>
      <c r="M575" s="24" t="str">
        <f t="shared" si="79"/>
        <v>NO</v>
      </c>
      <c r="N575" s="18" t="str">
        <f t="shared" si="80"/>
        <v/>
      </c>
      <c r="O575" s="21" t="str">
        <f>IF(FLOTA!A575="","",FLOTA!A575)</f>
        <v/>
      </c>
      <c r="P575" s="21" t="str">
        <f>IF(FLOTA!B575="","",FLOTA!B575)</f>
        <v/>
      </c>
      <c r="Q575" s="21" t="str">
        <f>IF(FLOTA!C575="","",FLOTA!C575)</f>
        <v/>
      </c>
      <c r="R575" s="21" t="str">
        <f>IF(FLOTA!D575="","",FLOTA!D575)</f>
        <v/>
      </c>
      <c r="S575" s="21" t="str">
        <f>IF(FLOTA!E575="","",FLOTA!E575)</f>
        <v/>
      </c>
      <c r="T575" s="21" t="str">
        <f>IF(FLOTA!F575="","",FLOTA!F575)</f>
        <v/>
      </c>
      <c r="U575" s="21" t="str">
        <f>IF(FLOTA!G575="","",FLOTA!G575)</f>
        <v/>
      </c>
      <c r="V575" s="21" t="str">
        <f>IF(FLOTA!H575="","",FLOTA!H575)</f>
        <v/>
      </c>
      <c r="W575" s="21" t="str">
        <f>IF(FLOTA!L575="","",FLOTA!L575)</f>
        <v/>
      </c>
      <c r="X575" s="25" t="str">
        <f t="shared" si="81"/>
        <v/>
      </c>
      <c r="Y575" s="24" t="str">
        <f t="shared" si="82"/>
        <v/>
      </c>
      <c r="Z575" s="25" t="str">
        <f t="shared" si="83"/>
        <v/>
      </c>
    </row>
    <row r="576" spans="9:26">
      <c r="I576" s="24">
        <f t="shared" si="75"/>
        <v>0</v>
      </c>
      <c r="J576" s="24" t="str">
        <f t="shared" si="76"/>
        <v>NO</v>
      </c>
      <c r="K576" s="24" t="str">
        <f t="shared" si="77"/>
        <v>NO</v>
      </c>
      <c r="L576" s="24" t="str">
        <f t="shared" si="78"/>
        <v>NO</v>
      </c>
      <c r="M576" s="24" t="str">
        <f t="shared" si="79"/>
        <v>NO</v>
      </c>
      <c r="N576" s="18" t="str">
        <f t="shared" si="80"/>
        <v/>
      </c>
      <c r="O576" s="21" t="str">
        <f>IF(FLOTA!A576="","",FLOTA!A576)</f>
        <v/>
      </c>
      <c r="P576" s="21" t="str">
        <f>IF(FLOTA!B576="","",FLOTA!B576)</f>
        <v/>
      </c>
      <c r="Q576" s="21" t="str">
        <f>IF(FLOTA!C576="","",FLOTA!C576)</f>
        <v/>
      </c>
      <c r="R576" s="21" t="str">
        <f>IF(FLOTA!D576="","",FLOTA!D576)</f>
        <v/>
      </c>
      <c r="S576" s="21" t="str">
        <f>IF(FLOTA!E576="","",FLOTA!E576)</f>
        <v/>
      </c>
      <c r="T576" s="21" t="str">
        <f>IF(FLOTA!F576="","",FLOTA!F576)</f>
        <v/>
      </c>
      <c r="U576" s="21" t="str">
        <f>IF(FLOTA!G576="","",FLOTA!G576)</f>
        <v/>
      </c>
      <c r="V576" s="21" t="str">
        <f>IF(FLOTA!H576="","",FLOTA!H576)</f>
        <v/>
      </c>
      <c r="W576" s="21" t="str">
        <f>IF(FLOTA!L576="","",FLOTA!L576)</f>
        <v/>
      </c>
      <c r="X576" s="25" t="str">
        <f t="shared" si="81"/>
        <v/>
      </c>
      <c r="Y576" s="24" t="str">
        <f t="shared" si="82"/>
        <v/>
      </c>
      <c r="Z576" s="25" t="str">
        <f t="shared" si="83"/>
        <v/>
      </c>
    </row>
    <row r="577" spans="9:26">
      <c r="I577" s="24">
        <f t="shared" si="75"/>
        <v>0</v>
      </c>
      <c r="J577" s="24" t="str">
        <f t="shared" si="76"/>
        <v>NO</v>
      </c>
      <c r="K577" s="24" t="str">
        <f t="shared" si="77"/>
        <v>NO</v>
      </c>
      <c r="L577" s="24" t="str">
        <f t="shared" si="78"/>
        <v>NO</v>
      </c>
      <c r="M577" s="24" t="str">
        <f t="shared" si="79"/>
        <v>NO</v>
      </c>
      <c r="N577" s="18" t="str">
        <f t="shared" si="80"/>
        <v/>
      </c>
      <c r="O577" s="21" t="str">
        <f>IF(FLOTA!A577="","",FLOTA!A577)</f>
        <v/>
      </c>
      <c r="P577" s="21" t="str">
        <f>IF(FLOTA!B577="","",FLOTA!B577)</f>
        <v/>
      </c>
      <c r="Q577" s="21" t="str">
        <f>IF(FLOTA!C577="","",FLOTA!C577)</f>
        <v/>
      </c>
      <c r="R577" s="21" t="str">
        <f>IF(FLOTA!D577="","",FLOTA!D577)</f>
        <v/>
      </c>
      <c r="S577" s="21" t="str">
        <f>IF(FLOTA!E577="","",FLOTA!E577)</f>
        <v/>
      </c>
      <c r="T577" s="21" t="str">
        <f>IF(FLOTA!F577="","",FLOTA!F577)</f>
        <v/>
      </c>
      <c r="U577" s="21" t="str">
        <f>IF(FLOTA!G577="","",FLOTA!G577)</f>
        <v/>
      </c>
      <c r="V577" s="21" t="str">
        <f>IF(FLOTA!H577="","",FLOTA!H577)</f>
        <v/>
      </c>
      <c r="W577" s="21" t="str">
        <f>IF(FLOTA!L577="","",FLOTA!L577)</f>
        <v/>
      </c>
      <c r="X577" s="25" t="str">
        <f t="shared" si="81"/>
        <v/>
      </c>
      <c r="Y577" s="24" t="str">
        <f t="shared" si="82"/>
        <v/>
      </c>
      <c r="Z577" s="25" t="str">
        <f t="shared" si="83"/>
        <v/>
      </c>
    </row>
    <row r="578" spans="9:26">
      <c r="I578" s="24">
        <f t="shared" si="75"/>
        <v>0</v>
      </c>
      <c r="J578" s="24" t="str">
        <f t="shared" si="76"/>
        <v>NO</v>
      </c>
      <c r="K578" s="24" t="str">
        <f t="shared" si="77"/>
        <v>NO</v>
      </c>
      <c r="L578" s="24" t="str">
        <f t="shared" si="78"/>
        <v>NO</v>
      </c>
      <c r="M578" s="24" t="str">
        <f t="shared" si="79"/>
        <v>NO</v>
      </c>
      <c r="N578" s="18" t="str">
        <f t="shared" si="80"/>
        <v/>
      </c>
      <c r="O578" s="21" t="str">
        <f>IF(FLOTA!A578="","",FLOTA!A578)</f>
        <v/>
      </c>
      <c r="P578" s="21" t="str">
        <f>IF(FLOTA!B578="","",FLOTA!B578)</f>
        <v/>
      </c>
      <c r="Q578" s="21" t="str">
        <f>IF(FLOTA!C578="","",FLOTA!C578)</f>
        <v/>
      </c>
      <c r="R578" s="21" t="str">
        <f>IF(FLOTA!D578="","",FLOTA!D578)</f>
        <v/>
      </c>
      <c r="S578" s="21" t="str">
        <f>IF(FLOTA!E578="","",FLOTA!E578)</f>
        <v/>
      </c>
      <c r="T578" s="21" t="str">
        <f>IF(FLOTA!F578="","",FLOTA!F578)</f>
        <v/>
      </c>
      <c r="U578" s="21" t="str">
        <f>IF(FLOTA!G578="","",FLOTA!G578)</f>
        <v/>
      </c>
      <c r="V578" s="21" t="str">
        <f>IF(FLOTA!H578="","",FLOTA!H578)</f>
        <v/>
      </c>
      <c r="W578" s="21" t="str">
        <f>IF(FLOTA!L578="","",FLOTA!L578)</f>
        <v/>
      </c>
      <c r="X578" s="25" t="str">
        <f t="shared" si="81"/>
        <v/>
      </c>
      <c r="Y578" s="24" t="str">
        <f t="shared" si="82"/>
        <v/>
      </c>
      <c r="Z578" s="25" t="str">
        <f t="shared" si="83"/>
        <v/>
      </c>
    </row>
    <row r="579" spans="9:26">
      <c r="I579" s="24">
        <f t="shared" ref="I579:I642" si="84">IF(N579="",0,IFERROR(K579*J579+L579,"NO"))</f>
        <v>0</v>
      </c>
      <c r="J579" s="24" t="str">
        <f t="shared" ref="J579:J642" si="85">IF(N579="","NO",RANK(X579,$X$2:$X$1001))</f>
        <v>NO</v>
      </c>
      <c r="K579" s="24" t="str">
        <f t="shared" ref="K579:K642" si="86">IF(N579="","NO",RANK(Z579,$Z$2:$Z$1001))</f>
        <v>NO</v>
      </c>
      <c r="L579" s="24" t="str">
        <f t="shared" ref="L579:L642" si="87">IFERROR(IF(N579="","NO",RANK(N579,$N$2:$N$1001)),100)</f>
        <v>NO</v>
      </c>
      <c r="M579" s="24" t="str">
        <f t="shared" ref="M579:M642" si="88">IF(N579="","NO",RANK(I579,$I$2:$I$1001))</f>
        <v>NO</v>
      </c>
      <c r="N579" s="18" t="str">
        <f t="shared" ref="N579:N642" si="89">IF(X579=$D$3,O579,"")</f>
        <v/>
      </c>
      <c r="O579" s="21" t="str">
        <f>IF(FLOTA!A579="","",FLOTA!A579)</f>
        <v/>
      </c>
      <c r="P579" s="21" t="str">
        <f>IF(FLOTA!B579="","",FLOTA!B579)</f>
        <v/>
      </c>
      <c r="Q579" s="21" t="str">
        <f>IF(FLOTA!C579="","",FLOTA!C579)</f>
        <v/>
      </c>
      <c r="R579" s="21" t="str">
        <f>IF(FLOTA!D579="","",FLOTA!D579)</f>
        <v/>
      </c>
      <c r="S579" s="21" t="str">
        <f>IF(FLOTA!E579="","",FLOTA!E579)</f>
        <v/>
      </c>
      <c r="T579" s="21" t="str">
        <f>IF(FLOTA!F579="","",FLOTA!F579)</f>
        <v/>
      </c>
      <c r="U579" s="21" t="str">
        <f>IF(FLOTA!G579="","",FLOTA!G579)</f>
        <v/>
      </c>
      <c r="V579" s="21" t="str">
        <f>IF(FLOTA!H579="","",FLOTA!H579)</f>
        <v/>
      </c>
      <c r="W579" s="21" t="str">
        <f>IF(FLOTA!L579="","",FLOTA!L579)</f>
        <v/>
      </c>
      <c r="X579" s="25" t="str">
        <f t="shared" ref="X579:X642" si="90">IF(Y579=$F$2,IFERROR(MONTH(S579),""),"")</f>
        <v/>
      </c>
      <c r="Y579" s="24" t="str">
        <f t="shared" ref="Y579:Y642" si="91">IFERROR(YEAR(S579),"")</f>
        <v/>
      </c>
      <c r="Z579" s="25" t="str">
        <f t="shared" ref="Z579:Z642" si="92">IF(X579=$D$3,IFERROR(DAY(S579),""),"")</f>
        <v/>
      </c>
    </row>
    <row r="580" spans="9:26">
      <c r="I580" s="24">
        <f t="shared" si="84"/>
        <v>0</v>
      </c>
      <c r="J580" s="24" t="str">
        <f t="shared" si="85"/>
        <v>NO</v>
      </c>
      <c r="K580" s="24" t="str">
        <f t="shared" si="86"/>
        <v>NO</v>
      </c>
      <c r="L580" s="24" t="str">
        <f t="shared" si="87"/>
        <v>NO</v>
      </c>
      <c r="M580" s="24" t="str">
        <f t="shared" si="88"/>
        <v>NO</v>
      </c>
      <c r="N580" s="18" t="str">
        <f t="shared" si="89"/>
        <v/>
      </c>
      <c r="O580" s="21" t="str">
        <f>IF(FLOTA!A580="","",FLOTA!A580)</f>
        <v/>
      </c>
      <c r="P580" s="21" t="str">
        <f>IF(FLOTA!B580="","",FLOTA!B580)</f>
        <v/>
      </c>
      <c r="Q580" s="21" t="str">
        <f>IF(FLOTA!C580="","",FLOTA!C580)</f>
        <v/>
      </c>
      <c r="R580" s="21" t="str">
        <f>IF(FLOTA!D580="","",FLOTA!D580)</f>
        <v/>
      </c>
      <c r="S580" s="21" t="str">
        <f>IF(FLOTA!E580="","",FLOTA!E580)</f>
        <v/>
      </c>
      <c r="T580" s="21" t="str">
        <f>IF(FLOTA!F580="","",FLOTA!F580)</f>
        <v/>
      </c>
      <c r="U580" s="21" t="str">
        <f>IF(FLOTA!G580="","",FLOTA!G580)</f>
        <v/>
      </c>
      <c r="V580" s="21" t="str">
        <f>IF(FLOTA!H580="","",FLOTA!H580)</f>
        <v/>
      </c>
      <c r="W580" s="21" t="str">
        <f>IF(FLOTA!L580="","",FLOTA!L580)</f>
        <v/>
      </c>
      <c r="X580" s="25" t="str">
        <f t="shared" si="90"/>
        <v/>
      </c>
      <c r="Y580" s="24" t="str">
        <f t="shared" si="91"/>
        <v/>
      </c>
      <c r="Z580" s="25" t="str">
        <f t="shared" si="92"/>
        <v/>
      </c>
    </row>
    <row r="581" spans="9:26">
      <c r="I581" s="24">
        <f t="shared" si="84"/>
        <v>0</v>
      </c>
      <c r="J581" s="24" t="str">
        <f t="shared" si="85"/>
        <v>NO</v>
      </c>
      <c r="K581" s="24" t="str">
        <f t="shared" si="86"/>
        <v>NO</v>
      </c>
      <c r="L581" s="24" t="str">
        <f t="shared" si="87"/>
        <v>NO</v>
      </c>
      <c r="M581" s="24" t="str">
        <f t="shared" si="88"/>
        <v>NO</v>
      </c>
      <c r="N581" s="18" t="str">
        <f t="shared" si="89"/>
        <v/>
      </c>
      <c r="O581" s="21" t="str">
        <f>IF(FLOTA!A581="","",FLOTA!A581)</f>
        <v/>
      </c>
      <c r="P581" s="21" t="str">
        <f>IF(FLOTA!B581="","",FLOTA!B581)</f>
        <v/>
      </c>
      <c r="Q581" s="21" t="str">
        <f>IF(FLOTA!C581="","",FLOTA!C581)</f>
        <v/>
      </c>
      <c r="R581" s="21" t="str">
        <f>IF(FLOTA!D581="","",FLOTA!D581)</f>
        <v/>
      </c>
      <c r="S581" s="21" t="str">
        <f>IF(FLOTA!E581="","",FLOTA!E581)</f>
        <v/>
      </c>
      <c r="T581" s="21" t="str">
        <f>IF(FLOTA!F581="","",FLOTA!F581)</f>
        <v/>
      </c>
      <c r="U581" s="21" t="str">
        <f>IF(FLOTA!G581="","",FLOTA!G581)</f>
        <v/>
      </c>
      <c r="V581" s="21" t="str">
        <f>IF(FLOTA!H581="","",FLOTA!H581)</f>
        <v/>
      </c>
      <c r="W581" s="21" t="str">
        <f>IF(FLOTA!L581="","",FLOTA!L581)</f>
        <v/>
      </c>
      <c r="X581" s="25" t="str">
        <f t="shared" si="90"/>
        <v/>
      </c>
      <c r="Y581" s="24" t="str">
        <f t="shared" si="91"/>
        <v/>
      </c>
      <c r="Z581" s="25" t="str">
        <f t="shared" si="92"/>
        <v/>
      </c>
    </row>
    <row r="582" spans="9:26">
      <c r="I582" s="24">
        <f t="shared" si="84"/>
        <v>0</v>
      </c>
      <c r="J582" s="24" t="str">
        <f t="shared" si="85"/>
        <v>NO</v>
      </c>
      <c r="K582" s="24" t="str">
        <f t="shared" si="86"/>
        <v>NO</v>
      </c>
      <c r="L582" s="24" t="str">
        <f t="shared" si="87"/>
        <v>NO</v>
      </c>
      <c r="M582" s="24" t="str">
        <f t="shared" si="88"/>
        <v>NO</v>
      </c>
      <c r="N582" s="18" t="str">
        <f t="shared" si="89"/>
        <v/>
      </c>
      <c r="O582" s="21" t="str">
        <f>IF(FLOTA!A582="","",FLOTA!A582)</f>
        <v/>
      </c>
      <c r="P582" s="21" t="str">
        <f>IF(FLOTA!B582="","",FLOTA!B582)</f>
        <v/>
      </c>
      <c r="Q582" s="21" t="str">
        <f>IF(FLOTA!C582="","",FLOTA!C582)</f>
        <v/>
      </c>
      <c r="R582" s="21" t="str">
        <f>IF(FLOTA!D582="","",FLOTA!D582)</f>
        <v/>
      </c>
      <c r="S582" s="21" t="str">
        <f>IF(FLOTA!E582="","",FLOTA!E582)</f>
        <v/>
      </c>
      <c r="T582" s="21" t="str">
        <f>IF(FLOTA!F582="","",FLOTA!F582)</f>
        <v/>
      </c>
      <c r="U582" s="21" t="str">
        <f>IF(FLOTA!G582="","",FLOTA!G582)</f>
        <v/>
      </c>
      <c r="V582" s="21" t="str">
        <f>IF(FLOTA!H582="","",FLOTA!H582)</f>
        <v/>
      </c>
      <c r="W582" s="21" t="str">
        <f>IF(FLOTA!L582="","",FLOTA!L582)</f>
        <v/>
      </c>
      <c r="X582" s="25" t="str">
        <f t="shared" si="90"/>
        <v/>
      </c>
      <c r="Y582" s="24" t="str">
        <f t="shared" si="91"/>
        <v/>
      </c>
      <c r="Z582" s="25" t="str">
        <f t="shared" si="92"/>
        <v/>
      </c>
    </row>
    <row r="583" spans="9:26">
      <c r="I583" s="24">
        <f t="shared" si="84"/>
        <v>0</v>
      </c>
      <c r="J583" s="24" t="str">
        <f t="shared" si="85"/>
        <v>NO</v>
      </c>
      <c r="K583" s="24" t="str">
        <f t="shared" si="86"/>
        <v>NO</v>
      </c>
      <c r="L583" s="24" t="str">
        <f t="shared" si="87"/>
        <v>NO</v>
      </c>
      <c r="M583" s="24" t="str">
        <f t="shared" si="88"/>
        <v>NO</v>
      </c>
      <c r="N583" s="18" t="str">
        <f t="shared" si="89"/>
        <v/>
      </c>
      <c r="O583" s="21" t="str">
        <f>IF(FLOTA!A583="","",FLOTA!A583)</f>
        <v/>
      </c>
      <c r="P583" s="21" t="str">
        <f>IF(FLOTA!B583="","",FLOTA!B583)</f>
        <v/>
      </c>
      <c r="Q583" s="21" t="str">
        <f>IF(FLOTA!C583="","",FLOTA!C583)</f>
        <v/>
      </c>
      <c r="R583" s="21" t="str">
        <f>IF(FLOTA!D583="","",FLOTA!D583)</f>
        <v/>
      </c>
      <c r="S583" s="21" t="str">
        <f>IF(FLOTA!E583="","",FLOTA!E583)</f>
        <v/>
      </c>
      <c r="T583" s="21" t="str">
        <f>IF(FLOTA!F583="","",FLOTA!F583)</f>
        <v/>
      </c>
      <c r="U583" s="21" t="str">
        <f>IF(FLOTA!G583="","",FLOTA!G583)</f>
        <v/>
      </c>
      <c r="V583" s="21" t="str">
        <f>IF(FLOTA!H583="","",FLOTA!H583)</f>
        <v/>
      </c>
      <c r="W583" s="21" t="str">
        <f>IF(FLOTA!L583="","",FLOTA!L583)</f>
        <v/>
      </c>
      <c r="X583" s="25" t="str">
        <f t="shared" si="90"/>
        <v/>
      </c>
      <c r="Y583" s="24" t="str">
        <f t="shared" si="91"/>
        <v/>
      </c>
      <c r="Z583" s="25" t="str">
        <f t="shared" si="92"/>
        <v/>
      </c>
    </row>
    <row r="584" spans="9:26">
      <c r="I584" s="24">
        <f t="shared" si="84"/>
        <v>0</v>
      </c>
      <c r="J584" s="24" t="str">
        <f t="shared" si="85"/>
        <v>NO</v>
      </c>
      <c r="K584" s="24" t="str">
        <f t="shared" si="86"/>
        <v>NO</v>
      </c>
      <c r="L584" s="24" t="str">
        <f t="shared" si="87"/>
        <v>NO</v>
      </c>
      <c r="M584" s="24" t="str">
        <f t="shared" si="88"/>
        <v>NO</v>
      </c>
      <c r="N584" s="18" t="str">
        <f t="shared" si="89"/>
        <v/>
      </c>
      <c r="O584" s="21" t="str">
        <f>IF(FLOTA!A584="","",FLOTA!A584)</f>
        <v/>
      </c>
      <c r="P584" s="21" t="str">
        <f>IF(FLOTA!B584="","",FLOTA!B584)</f>
        <v/>
      </c>
      <c r="Q584" s="21" t="str">
        <f>IF(FLOTA!C584="","",FLOTA!C584)</f>
        <v/>
      </c>
      <c r="R584" s="21" t="str">
        <f>IF(FLOTA!D584="","",FLOTA!D584)</f>
        <v/>
      </c>
      <c r="S584" s="21" t="str">
        <f>IF(FLOTA!E584="","",FLOTA!E584)</f>
        <v/>
      </c>
      <c r="T584" s="21" t="str">
        <f>IF(FLOTA!F584="","",FLOTA!F584)</f>
        <v/>
      </c>
      <c r="U584" s="21" t="str">
        <f>IF(FLOTA!G584="","",FLOTA!G584)</f>
        <v/>
      </c>
      <c r="V584" s="21" t="str">
        <f>IF(FLOTA!H584="","",FLOTA!H584)</f>
        <v/>
      </c>
      <c r="W584" s="21" t="str">
        <f>IF(FLOTA!L584="","",FLOTA!L584)</f>
        <v/>
      </c>
      <c r="X584" s="25" t="str">
        <f t="shared" si="90"/>
        <v/>
      </c>
      <c r="Y584" s="24" t="str">
        <f t="shared" si="91"/>
        <v/>
      </c>
      <c r="Z584" s="25" t="str">
        <f t="shared" si="92"/>
        <v/>
      </c>
    </row>
    <row r="585" spans="9:26">
      <c r="I585" s="24">
        <f t="shared" si="84"/>
        <v>0</v>
      </c>
      <c r="J585" s="24" t="str">
        <f t="shared" si="85"/>
        <v>NO</v>
      </c>
      <c r="K585" s="24" t="str">
        <f t="shared" si="86"/>
        <v>NO</v>
      </c>
      <c r="L585" s="24" t="str">
        <f t="shared" si="87"/>
        <v>NO</v>
      </c>
      <c r="M585" s="24" t="str">
        <f t="shared" si="88"/>
        <v>NO</v>
      </c>
      <c r="N585" s="18" t="str">
        <f t="shared" si="89"/>
        <v/>
      </c>
      <c r="O585" s="21" t="str">
        <f>IF(FLOTA!A585="","",FLOTA!A585)</f>
        <v/>
      </c>
      <c r="P585" s="21" t="str">
        <f>IF(FLOTA!B585="","",FLOTA!B585)</f>
        <v/>
      </c>
      <c r="Q585" s="21" t="str">
        <f>IF(FLOTA!C585="","",FLOTA!C585)</f>
        <v/>
      </c>
      <c r="R585" s="21" t="str">
        <f>IF(FLOTA!D585="","",FLOTA!D585)</f>
        <v/>
      </c>
      <c r="S585" s="21" t="str">
        <f>IF(FLOTA!E585="","",FLOTA!E585)</f>
        <v/>
      </c>
      <c r="T585" s="21" t="str">
        <f>IF(FLOTA!F585="","",FLOTA!F585)</f>
        <v/>
      </c>
      <c r="U585" s="21" t="str">
        <f>IF(FLOTA!G585="","",FLOTA!G585)</f>
        <v/>
      </c>
      <c r="V585" s="21" t="str">
        <f>IF(FLOTA!H585="","",FLOTA!H585)</f>
        <v/>
      </c>
      <c r="W585" s="21" t="str">
        <f>IF(FLOTA!L585="","",FLOTA!L585)</f>
        <v/>
      </c>
      <c r="X585" s="25" t="str">
        <f t="shared" si="90"/>
        <v/>
      </c>
      <c r="Y585" s="24" t="str">
        <f t="shared" si="91"/>
        <v/>
      </c>
      <c r="Z585" s="25" t="str">
        <f t="shared" si="92"/>
        <v/>
      </c>
    </row>
    <row r="586" spans="9:26">
      <c r="I586" s="24">
        <f t="shared" si="84"/>
        <v>0</v>
      </c>
      <c r="J586" s="24" t="str">
        <f t="shared" si="85"/>
        <v>NO</v>
      </c>
      <c r="K586" s="24" t="str">
        <f t="shared" si="86"/>
        <v>NO</v>
      </c>
      <c r="L586" s="24" t="str">
        <f t="shared" si="87"/>
        <v>NO</v>
      </c>
      <c r="M586" s="24" t="str">
        <f t="shared" si="88"/>
        <v>NO</v>
      </c>
      <c r="N586" s="18" t="str">
        <f t="shared" si="89"/>
        <v/>
      </c>
      <c r="O586" s="21" t="str">
        <f>IF(FLOTA!A586="","",FLOTA!A586)</f>
        <v/>
      </c>
      <c r="P586" s="21" t="str">
        <f>IF(FLOTA!B586="","",FLOTA!B586)</f>
        <v/>
      </c>
      <c r="Q586" s="21" t="str">
        <f>IF(FLOTA!C586="","",FLOTA!C586)</f>
        <v/>
      </c>
      <c r="R586" s="21" t="str">
        <f>IF(FLOTA!D586="","",FLOTA!D586)</f>
        <v/>
      </c>
      <c r="S586" s="21" t="str">
        <f>IF(FLOTA!E586="","",FLOTA!E586)</f>
        <v/>
      </c>
      <c r="T586" s="21" t="str">
        <f>IF(FLOTA!F586="","",FLOTA!F586)</f>
        <v/>
      </c>
      <c r="U586" s="21" t="str">
        <f>IF(FLOTA!G586="","",FLOTA!G586)</f>
        <v/>
      </c>
      <c r="V586" s="21" t="str">
        <f>IF(FLOTA!H586="","",FLOTA!H586)</f>
        <v/>
      </c>
      <c r="W586" s="21" t="str">
        <f>IF(FLOTA!L586="","",FLOTA!L586)</f>
        <v/>
      </c>
      <c r="X586" s="25" t="str">
        <f t="shared" si="90"/>
        <v/>
      </c>
      <c r="Y586" s="24" t="str">
        <f t="shared" si="91"/>
        <v/>
      </c>
      <c r="Z586" s="25" t="str">
        <f t="shared" si="92"/>
        <v/>
      </c>
    </row>
    <row r="587" spans="9:26">
      <c r="I587" s="24">
        <f t="shared" si="84"/>
        <v>0</v>
      </c>
      <c r="J587" s="24" t="str">
        <f t="shared" si="85"/>
        <v>NO</v>
      </c>
      <c r="K587" s="24" t="str">
        <f t="shared" si="86"/>
        <v>NO</v>
      </c>
      <c r="L587" s="24" t="str">
        <f t="shared" si="87"/>
        <v>NO</v>
      </c>
      <c r="M587" s="24" t="str">
        <f t="shared" si="88"/>
        <v>NO</v>
      </c>
      <c r="N587" s="18" t="str">
        <f t="shared" si="89"/>
        <v/>
      </c>
      <c r="O587" s="21" t="str">
        <f>IF(FLOTA!A587="","",FLOTA!A587)</f>
        <v/>
      </c>
      <c r="P587" s="21" t="str">
        <f>IF(FLOTA!B587="","",FLOTA!B587)</f>
        <v/>
      </c>
      <c r="Q587" s="21" t="str">
        <f>IF(FLOTA!C587="","",FLOTA!C587)</f>
        <v/>
      </c>
      <c r="R587" s="21" t="str">
        <f>IF(FLOTA!D587="","",FLOTA!D587)</f>
        <v/>
      </c>
      <c r="S587" s="21" t="str">
        <f>IF(FLOTA!E587="","",FLOTA!E587)</f>
        <v/>
      </c>
      <c r="T587" s="21" t="str">
        <f>IF(FLOTA!F587="","",FLOTA!F587)</f>
        <v/>
      </c>
      <c r="U587" s="21" t="str">
        <f>IF(FLOTA!G587="","",FLOTA!G587)</f>
        <v/>
      </c>
      <c r="V587" s="21" t="str">
        <f>IF(FLOTA!H587="","",FLOTA!H587)</f>
        <v/>
      </c>
      <c r="W587" s="21" t="str">
        <f>IF(FLOTA!L587="","",FLOTA!L587)</f>
        <v/>
      </c>
      <c r="X587" s="25" t="str">
        <f t="shared" si="90"/>
        <v/>
      </c>
      <c r="Y587" s="24" t="str">
        <f t="shared" si="91"/>
        <v/>
      </c>
      <c r="Z587" s="25" t="str">
        <f t="shared" si="92"/>
        <v/>
      </c>
    </row>
    <row r="588" spans="9:26">
      <c r="I588" s="24">
        <f t="shared" si="84"/>
        <v>0</v>
      </c>
      <c r="J588" s="24" t="str">
        <f t="shared" si="85"/>
        <v>NO</v>
      </c>
      <c r="K588" s="24" t="str">
        <f t="shared" si="86"/>
        <v>NO</v>
      </c>
      <c r="L588" s="24" t="str">
        <f t="shared" si="87"/>
        <v>NO</v>
      </c>
      <c r="M588" s="24" t="str">
        <f t="shared" si="88"/>
        <v>NO</v>
      </c>
      <c r="N588" s="18" t="str">
        <f t="shared" si="89"/>
        <v/>
      </c>
      <c r="O588" s="21" t="str">
        <f>IF(FLOTA!A588="","",FLOTA!A588)</f>
        <v/>
      </c>
      <c r="P588" s="21" t="str">
        <f>IF(FLOTA!B588="","",FLOTA!B588)</f>
        <v/>
      </c>
      <c r="Q588" s="21" t="str">
        <f>IF(FLOTA!C588="","",FLOTA!C588)</f>
        <v/>
      </c>
      <c r="R588" s="21" t="str">
        <f>IF(FLOTA!D588="","",FLOTA!D588)</f>
        <v/>
      </c>
      <c r="S588" s="21" t="str">
        <f>IF(FLOTA!E588="","",FLOTA!E588)</f>
        <v/>
      </c>
      <c r="T588" s="21" t="str">
        <f>IF(FLOTA!F588="","",FLOTA!F588)</f>
        <v/>
      </c>
      <c r="U588" s="21" t="str">
        <f>IF(FLOTA!G588="","",FLOTA!G588)</f>
        <v/>
      </c>
      <c r="V588" s="21" t="str">
        <f>IF(FLOTA!H588="","",FLOTA!H588)</f>
        <v/>
      </c>
      <c r="W588" s="21" t="str">
        <f>IF(FLOTA!L588="","",FLOTA!L588)</f>
        <v/>
      </c>
      <c r="X588" s="25" t="str">
        <f t="shared" si="90"/>
        <v/>
      </c>
      <c r="Y588" s="24" t="str">
        <f t="shared" si="91"/>
        <v/>
      </c>
      <c r="Z588" s="25" t="str">
        <f t="shared" si="92"/>
        <v/>
      </c>
    </row>
    <row r="589" spans="9:26">
      <c r="I589" s="24">
        <f t="shared" si="84"/>
        <v>0</v>
      </c>
      <c r="J589" s="24" t="str">
        <f t="shared" si="85"/>
        <v>NO</v>
      </c>
      <c r="K589" s="24" t="str">
        <f t="shared" si="86"/>
        <v>NO</v>
      </c>
      <c r="L589" s="24" t="str">
        <f t="shared" si="87"/>
        <v>NO</v>
      </c>
      <c r="M589" s="24" t="str">
        <f t="shared" si="88"/>
        <v>NO</v>
      </c>
      <c r="N589" s="18" t="str">
        <f t="shared" si="89"/>
        <v/>
      </c>
      <c r="O589" s="21" t="str">
        <f>IF(FLOTA!A589="","",FLOTA!A589)</f>
        <v/>
      </c>
      <c r="P589" s="21" t="str">
        <f>IF(FLOTA!B589="","",FLOTA!B589)</f>
        <v/>
      </c>
      <c r="Q589" s="21" t="str">
        <f>IF(FLOTA!C589="","",FLOTA!C589)</f>
        <v/>
      </c>
      <c r="R589" s="21" t="str">
        <f>IF(FLOTA!D589="","",FLOTA!D589)</f>
        <v/>
      </c>
      <c r="S589" s="21" t="str">
        <f>IF(FLOTA!E589="","",FLOTA!E589)</f>
        <v/>
      </c>
      <c r="T589" s="21" t="str">
        <f>IF(FLOTA!F589="","",FLOTA!F589)</f>
        <v/>
      </c>
      <c r="U589" s="21" t="str">
        <f>IF(FLOTA!G589="","",FLOTA!G589)</f>
        <v/>
      </c>
      <c r="V589" s="21" t="str">
        <f>IF(FLOTA!H589="","",FLOTA!H589)</f>
        <v/>
      </c>
      <c r="W589" s="21" t="str">
        <f>IF(FLOTA!L589="","",FLOTA!L589)</f>
        <v/>
      </c>
      <c r="X589" s="25" t="str">
        <f t="shared" si="90"/>
        <v/>
      </c>
      <c r="Y589" s="24" t="str">
        <f t="shared" si="91"/>
        <v/>
      </c>
      <c r="Z589" s="25" t="str">
        <f t="shared" si="92"/>
        <v/>
      </c>
    </row>
    <row r="590" spans="9:26">
      <c r="I590" s="24">
        <f t="shared" si="84"/>
        <v>0</v>
      </c>
      <c r="J590" s="24" t="str">
        <f t="shared" si="85"/>
        <v>NO</v>
      </c>
      <c r="K590" s="24" t="str">
        <f t="shared" si="86"/>
        <v>NO</v>
      </c>
      <c r="L590" s="24" t="str">
        <f t="shared" si="87"/>
        <v>NO</v>
      </c>
      <c r="M590" s="24" t="str">
        <f t="shared" si="88"/>
        <v>NO</v>
      </c>
      <c r="N590" s="18" t="str">
        <f t="shared" si="89"/>
        <v/>
      </c>
      <c r="O590" s="21" t="str">
        <f>IF(FLOTA!A590="","",FLOTA!A590)</f>
        <v/>
      </c>
      <c r="P590" s="21" t="str">
        <f>IF(FLOTA!B590="","",FLOTA!B590)</f>
        <v/>
      </c>
      <c r="Q590" s="21" t="str">
        <f>IF(FLOTA!C590="","",FLOTA!C590)</f>
        <v/>
      </c>
      <c r="R590" s="21" t="str">
        <f>IF(FLOTA!D590="","",FLOTA!D590)</f>
        <v/>
      </c>
      <c r="S590" s="21" t="str">
        <f>IF(FLOTA!E590="","",FLOTA!E590)</f>
        <v/>
      </c>
      <c r="T590" s="21" t="str">
        <f>IF(FLOTA!F590="","",FLOTA!F590)</f>
        <v/>
      </c>
      <c r="U590" s="21" t="str">
        <f>IF(FLOTA!G590="","",FLOTA!G590)</f>
        <v/>
      </c>
      <c r="V590" s="21" t="str">
        <f>IF(FLOTA!H590="","",FLOTA!H590)</f>
        <v/>
      </c>
      <c r="W590" s="21" t="str">
        <f>IF(FLOTA!L590="","",FLOTA!L590)</f>
        <v/>
      </c>
      <c r="X590" s="25" t="str">
        <f t="shared" si="90"/>
        <v/>
      </c>
      <c r="Y590" s="24" t="str">
        <f t="shared" si="91"/>
        <v/>
      </c>
      <c r="Z590" s="25" t="str">
        <f t="shared" si="92"/>
        <v/>
      </c>
    </row>
    <row r="591" spans="9:26">
      <c r="I591" s="24">
        <f t="shared" si="84"/>
        <v>0</v>
      </c>
      <c r="J591" s="24" t="str">
        <f t="shared" si="85"/>
        <v>NO</v>
      </c>
      <c r="K591" s="24" t="str">
        <f t="shared" si="86"/>
        <v>NO</v>
      </c>
      <c r="L591" s="24" t="str">
        <f t="shared" si="87"/>
        <v>NO</v>
      </c>
      <c r="M591" s="24" t="str">
        <f t="shared" si="88"/>
        <v>NO</v>
      </c>
      <c r="N591" s="18" t="str">
        <f t="shared" si="89"/>
        <v/>
      </c>
      <c r="O591" s="21" t="str">
        <f>IF(FLOTA!A591="","",FLOTA!A591)</f>
        <v/>
      </c>
      <c r="P591" s="21" t="str">
        <f>IF(FLOTA!B591="","",FLOTA!B591)</f>
        <v/>
      </c>
      <c r="Q591" s="21" t="str">
        <f>IF(FLOTA!C591="","",FLOTA!C591)</f>
        <v/>
      </c>
      <c r="R591" s="21" t="str">
        <f>IF(FLOTA!D591="","",FLOTA!D591)</f>
        <v/>
      </c>
      <c r="S591" s="21" t="str">
        <f>IF(FLOTA!E591="","",FLOTA!E591)</f>
        <v/>
      </c>
      <c r="T591" s="21" t="str">
        <f>IF(FLOTA!F591="","",FLOTA!F591)</f>
        <v/>
      </c>
      <c r="U591" s="21" t="str">
        <f>IF(FLOTA!G591="","",FLOTA!G591)</f>
        <v/>
      </c>
      <c r="V591" s="21" t="str">
        <f>IF(FLOTA!H591="","",FLOTA!H591)</f>
        <v/>
      </c>
      <c r="W591" s="21" t="str">
        <f>IF(FLOTA!L591="","",FLOTA!L591)</f>
        <v/>
      </c>
      <c r="X591" s="25" t="str">
        <f t="shared" si="90"/>
        <v/>
      </c>
      <c r="Y591" s="24" t="str">
        <f t="shared" si="91"/>
        <v/>
      </c>
      <c r="Z591" s="25" t="str">
        <f t="shared" si="92"/>
        <v/>
      </c>
    </row>
    <row r="592" spans="9:26">
      <c r="I592" s="24">
        <f t="shared" si="84"/>
        <v>0</v>
      </c>
      <c r="J592" s="24" t="str">
        <f t="shared" si="85"/>
        <v>NO</v>
      </c>
      <c r="K592" s="24" t="str">
        <f t="shared" si="86"/>
        <v>NO</v>
      </c>
      <c r="L592" s="24" t="str">
        <f t="shared" si="87"/>
        <v>NO</v>
      </c>
      <c r="M592" s="24" t="str">
        <f t="shared" si="88"/>
        <v>NO</v>
      </c>
      <c r="N592" s="18" t="str">
        <f t="shared" si="89"/>
        <v/>
      </c>
      <c r="O592" s="21" t="str">
        <f>IF(FLOTA!A592="","",FLOTA!A592)</f>
        <v/>
      </c>
      <c r="P592" s="21" t="str">
        <f>IF(FLOTA!B592="","",FLOTA!B592)</f>
        <v/>
      </c>
      <c r="Q592" s="21" t="str">
        <f>IF(FLOTA!C592="","",FLOTA!C592)</f>
        <v/>
      </c>
      <c r="R592" s="21" t="str">
        <f>IF(FLOTA!D592="","",FLOTA!D592)</f>
        <v/>
      </c>
      <c r="S592" s="21" t="str">
        <f>IF(FLOTA!E592="","",FLOTA!E592)</f>
        <v/>
      </c>
      <c r="T592" s="21" t="str">
        <f>IF(FLOTA!F592="","",FLOTA!F592)</f>
        <v/>
      </c>
      <c r="U592" s="21" t="str">
        <f>IF(FLOTA!G592="","",FLOTA!G592)</f>
        <v/>
      </c>
      <c r="V592" s="21" t="str">
        <f>IF(FLOTA!H592="","",FLOTA!H592)</f>
        <v/>
      </c>
      <c r="W592" s="21" t="str">
        <f>IF(FLOTA!L592="","",FLOTA!L592)</f>
        <v/>
      </c>
      <c r="X592" s="25" t="str">
        <f t="shared" si="90"/>
        <v/>
      </c>
      <c r="Y592" s="24" t="str">
        <f t="shared" si="91"/>
        <v/>
      </c>
      <c r="Z592" s="25" t="str">
        <f t="shared" si="92"/>
        <v/>
      </c>
    </row>
    <row r="593" spans="9:26">
      <c r="I593" s="24">
        <f t="shared" si="84"/>
        <v>0</v>
      </c>
      <c r="J593" s="24" t="str">
        <f t="shared" si="85"/>
        <v>NO</v>
      </c>
      <c r="K593" s="24" t="str">
        <f t="shared" si="86"/>
        <v>NO</v>
      </c>
      <c r="L593" s="24" t="str">
        <f t="shared" si="87"/>
        <v>NO</v>
      </c>
      <c r="M593" s="24" t="str">
        <f t="shared" si="88"/>
        <v>NO</v>
      </c>
      <c r="N593" s="18" t="str">
        <f t="shared" si="89"/>
        <v/>
      </c>
      <c r="O593" s="21" t="str">
        <f>IF(FLOTA!A593="","",FLOTA!A593)</f>
        <v/>
      </c>
      <c r="P593" s="21" t="str">
        <f>IF(FLOTA!B593="","",FLOTA!B593)</f>
        <v/>
      </c>
      <c r="Q593" s="21" t="str">
        <f>IF(FLOTA!C593="","",FLOTA!C593)</f>
        <v/>
      </c>
      <c r="R593" s="21" t="str">
        <f>IF(FLOTA!D593="","",FLOTA!D593)</f>
        <v/>
      </c>
      <c r="S593" s="21" t="str">
        <f>IF(FLOTA!E593="","",FLOTA!E593)</f>
        <v/>
      </c>
      <c r="T593" s="21" t="str">
        <f>IF(FLOTA!F593="","",FLOTA!F593)</f>
        <v/>
      </c>
      <c r="U593" s="21" t="str">
        <f>IF(FLOTA!G593="","",FLOTA!G593)</f>
        <v/>
      </c>
      <c r="V593" s="21" t="str">
        <f>IF(FLOTA!H593="","",FLOTA!H593)</f>
        <v/>
      </c>
      <c r="W593" s="21" t="str">
        <f>IF(FLOTA!L593="","",FLOTA!L593)</f>
        <v/>
      </c>
      <c r="X593" s="25" t="str">
        <f t="shared" si="90"/>
        <v/>
      </c>
      <c r="Y593" s="24" t="str">
        <f t="shared" si="91"/>
        <v/>
      </c>
      <c r="Z593" s="25" t="str">
        <f t="shared" si="92"/>
        <v/>
      </c>
    </row>
    <row r="594" spans="9:26">
      <c r="I594" s="24">
        <f t="shared" si="84"/>
        <v>0</v>
      </c>
      <c r="J594" s="24" t="str">
        <f t="shared" si="85"/>
        <v>NO</v>
      </c>
      <c r="K594" s="24" t="str">
        <f t="shared" si="86"/>
        <v>NO</v>
      </c>
      <c r="L594" s="24" t="str">
        <f t="shared" si="87"/>
        <v>NO</v>
      </c>
      <c r="M594" s="24" t="str">
        <f t="shared" si="88"/>
        <v>NO</v>
      </c>
      <c r="N594" s="18" t="str">
        <f t="shared" si="89"/>
        <v/>
      </c>
      <c r="O594" s="21" t="str">
        <f>IF(FLOTA!A594="","",FLOTA!A594)</f>
        <v/>
      </c>
      <c r="P594" s="21" t="str">
        <f>IF(FLOTA!B594="","",FLOTA!B594)</f>
        <v/>
      </c>
      <c r="Q594" s="21" t="str">
        <f>IF(FLOTA!C594="","",FLOTA!C594)</f>
        <v/>
      </c>
      <c r="R594" s="21" t="str">
        <f>IF(FLOTA!D594="","",FLOTA!D594)</f>
        <v/>
      </c>
      <c r="S594" s="21" t="str">
        <f>IF(FLOTA!E594="","",FLOTA!E594)</f>
        <v/>
      </c>
      <c r="T594" s="21" t="str">
        <f>IF(FLOTA!F594="","",FLOTA!F594)</f>
        <v/>
      </c>
      <c r="U594" s="21" t="str">
        <f>IF(FLOTA!G594="","",FLOTA!G594)</f>
        <v/>
      </c>
      <c r="V594" s="21" t="str">
        <f>IF(FLOTA!H594="","",FLOTA!H594)</f>
        <v/>
      </c>
      <c r="W594" s="21" t="str">
        <f>IF(FLOTA!L594="","",FLOTA!L594)</f>
        <v/>
      </c>
      <c r="X594" s="25" t="str">
        <f t="shared" si="90"/>
        <v/>
      </c>
      <c r="Y594" s="24" t="str">
        <f t="shared" si="91"/>
        <v/>
      </c>
      <c r="Z594" s="25" t="str">
        <f t="shared" si="92"/>
        <v/>
      </c>
    </row>
    <row r="595" spans="9:26">
      <c r="I595" s="24">
        <f t="shared" si="84"/>
        <v>0</v>
      </c>
      <c r="J595" s="24" t="str">
        <f t="shared" si="85"/>
        <v>NO</v>
      </c>
      <c r="K595" s="24" t="str">
        <f t="shared" si="86"/>
        <v>NO</v>
      </c>
      <c r="L595" s="24" t="str">
        <f t="shared" si="87"/>
        <v>NO</v>
      </c>
      <c r="M595" s="24" t="str">
        <f t="shared" si="88"/>
        <v>NO</v>
      </c>
      <c r="N595" s="18" t="str">
        <f t="shared" si="89"/>
        <v/>
      </c>
      <c r="O595" s="21" t="str">
        <f>IF(FLOTA!A595="","",FLOTA!A595)</f>
        <v/>
      </c>
      <c r="P595" s="21" t="str">
        <f>IF(FLOTA!B595="","",FLOTA!B595)</f>
        <v/>
      </c>
      <c r="Q595" s="21" t="str">
        <f>IF(FLOTA!C595="","",FLOTA!C595)</f>
        <v/>
      </c>
      <c r="R595" s="21" t="str">
        <f>IF(FLOTA!D595="","",FLOTA!D595)</f>
        <v/>
      </c>
      <c r="S595" s="21" t="str">
        <f>IF(FLOTA!E595="","",FLOTA!E595)</f>
        <v/>
      </c>
      <c r="T595" s="21" t="str">
        <f>IF(FLOTA!F595="","",FLOTA!F595)</f>
        <v/>
      </c>
      <c r="U595" s="21" t="str">
        <f>IF(FLOTA!G595="","",FLOTA!G595)</f>
        <v/>
      </c>
      <c r="V595" s="21" t="str">
        <f>IF(FLOTA!H595="","",FLOTA!H595)</f>
        <v/>
      </c>
      <c r="W595" s="21" t="str">
        <f>IF(FLOTA!L595="","",FLOTA!L595)</f>
        <v/>
      </c>
      <c r="X595" s="25" t="str">
        <f t="shared" si="90"/>
        <v/>
      </c>
      <c r="Y595" s="24" t="str">
        <f t="shared" si="91"/>
        <v/>
      </c>
      <c r="Z595" s="25" t="str">
        <f t="shared" si="92"/>
        <v/>
      </c>
    </row>
    <row r="596" spans="9:26">
      <c r="I596" s="24">
        <f t="shared" si="84"/>
        <v>0</v>
      </c>
      <c r="J596" s="24" t="str">
        <f t="shared" si="85"/>
        <v>NO</v>
      </c>
      <c r="K596" s="24" t="str">
        <f t="shared" si="86"/>
        <v>NO</v>
      </c>
      <c r="L596" s="24" t="str">
        <f t="shared" si="87"/>
        <v>NO</v>
      </c>
      <c r="M596" s="24" t="str">
        <f t="shared" si="88"/>
        <v>NO</v>
      </c>
      <c r="N596" s="18" t="str">
        <f t="shared" si="89"/>
        <v/>
      </c>
      <c r="O596" s="21" t="str">
        <f>IF(FLOTA!A596="","",FLOTA!A596)</f>
        <v/>
      </c>
      <c r="P596" s="21" t="str">
        <f>IF(FLOTA!B596="","",FLOTA!B596)</f>
        <v/>
      </c>
      <c r="Q596" s="21" t="str">
        <f>IF(FLOTA!C596="","",FLOTA!C596)</f>
        <v/>
      </c>
      <c r="R596" s="21" t="str">
        <f>IF(FLOTA!D596="","",FLOTA!D596)</f>
        <v/>
      </c>
      <c r="S596" s="21" t="str">
        <f>IF(FLOTA!E596="","",FLOTA!E596)</f>
        <v/>
      </c>
      <c r="T596" s="21" t="str">
        <f>IF(FLOTA!F596="","",FLOTA!F596)</f>
        <v/>
      </c>
      <c r="U596" s="21" t="str">
        <f>IF(FLOTA!G596="","",FLOTA!G596)</f>
        <v/>
      </c>
      <c r="V596" s="21" t="str">
        <f>IF(FLOTA!H596="","",FLOTA!H596)</f>
        <v/>
      </c>
      <c r="W596" s="21" t="str">
        <f>IF(FLOTA!L596="","",FLOTA!L596)</f>
        <v/>
      </c>
      <c r="X596" s="25" t="str">
        <f t="shared" si="90"/>
        <v/>
      </c>
      <c r="Y596" s="24" t="str">
        <f t="shared" si="91"/>
        <v/>
      </c>
      <c r="Z596" s="25" t="str">
        <f t="shared" si="92"/>
        <v/>
      </c>
    </row>
    <row r="597" spans="9:26">
      <c r="I597" s="24">
        <f t="shared" si="84"/>
        <v>0</v>
      </c>
      <c r="J597" s="24" t="str">
        <f t="shared" si="85"/>
        <v>NO</v>
      </c>
      <c r="K597" s="24" t="str">
        <f t="shared" si="86"/>
        <v>NO</v>
      </c>
      <c r="L597" s="24" t="str">
        <f t="shared" si="87"/>
        <v>NO</v>
      </c>
      <c r="M597" s="24" t="str">
        <f t="shared" si="88"/>
        <v>NO</v>
      </c>
      <c r="N597" s="18" t="str">
        <f t="shared" si="89"/>
        <v/>
      </c>
      <c r="O597" s="21" t="str">
        <f>IF(FLOTA!A597="","",FLOTA!A597)</f>
        <v/>
      </c>
      <c r="P597" s="21" t="str">
        <f>IF(FLOTA!B597="","",FLOTA!B597)</f>
        <v/>
      </c>
      <c r="Q597" s="21" t="str">
        <f>IF(FLOTA!C597="","",FLOTA!C597)</f>
        <v/>
      </c>
      <c r="R597" s="21" t="str">
        <f>IF(FLOTA!D597="","",FLOTA!D597)</f>
        <v/>
      </c>
      <c r="S597" s="21" t="str">
        <f>IF(FLOTA!E597="","",FLOTA!E597)</f>
        <v/>
      </c>
      <c r="T597" s="21" t="str">
        <f>IF(FLOTA!F597="","",FLOTA!F597)</f>
        <v/>
      </c>
      <c r="U597" s="21" t="str">
        <f>IF(FLOTA!G597="","",FLOTA!G597)</f>
        <v/>
      </c>
      <c r="V597" s="21" t="str">
        <f>IF(FLOTA!H597="","",FLOTA!H597)</f>
        <v/>
      </c>
      <c r="W597" s="21" t="str">
        <f>IF(FLOTA!L597="","",FLOTA!L597)</f>
        <v/>
      </c>
      <c r="X597" s="25" t="str">
        <f t="shared" si="90"/>
        <v/>
      </c>
      <c r="Y597" s="24" t="str">
        <f t="shared" si="91"/>
        <v/>
      </c>
      <c r="Z597" s="25" t="str">
        <f t="shared" si="92"/>
        <v/>
      </c>
    </row>
    <row r="598" spans="9:26">
      <c r="I598" s="24">
        <f t="shared" si="84"/>
        <v>0</v>
      </c>
      <c r="J598" s="24" t="str">
        <f t="shared" si="85"/>
        <v>NO</v>
      </c>
      <c r="K598" s="24" t="str">
        <f t="shared" si="86"/>
        <v>NO</v>
      </c>
      <c r="L598" s="24" t="str">
        <f t="shared" si="87"/>
        <v>NO</v>
      </c>
      <c r="M598" s="24" t="str">
        <f t="shared" si="88"/>
        <v>NO</v>
      </c>
      <c r="N598" s="18" t="str">
        <f t="shared" si="89"/>
        <v/>
      </c>
      <c r="O598" s="21" t="str">
        <f>IF(FLOTA!A598="","",FLOTA!A598)</f>
        <v/>
      </c>
      <c r="P598" s="21" t="str">
        <f>IF(FLOTA!B598="","",FLOTA!B598)</f>
        <v/>
      </c>
      <c r="Q598" s="21" t="str">
        <f>IF(FLOTA!C598="","",FLOTA!C598)</f>
        <v/>
      </c>
      <c r="R598" s="21" t="str">
        <f>IF(FLOTA!D598="","",FLOTA!D598)</f>
        <v/>
      </c>
      <c r="S598" s="21" t="str">
        <f>IF(FLOTA!E598="","",FLOTA!E598)</f>
        <v/>
      </c>
      <c r="T598" s="21" t="str">
        <f>IF(FLOTA!F598="","",FLOTA!F598)</f>
        <v/>
      </c>
      <c r="U598" s="21" t="str">
        <f>IF(FLOTA!G598="","",FLOTA!G598)</f>
        <v/>
      </c>
      <c r="V598" s="21" t="str">
        <f>IF(FLOTA!H598="","",FLOTA!H598)</f>
        <v/>
      </c>
      <c r="W598" s="21" t="str">
        <f>IF(FLOTA!L598="","",FLOTA!L598)</f>
        <v/>
      </c>
      <c r="X598" s="25" t="str">
        <f t="shared" si="90"/>
        <v/>
      </c>
      <c r="Y598" s="24" t="str">
        <f t="shared" si="91"/>
        <v/>
      </c>
      <c r="Z598" s="25" t="str">
        <f t="shared" si="92"/>
        <v/>
      </c>
    </row>
    <row r="599" spans="9:26">
      <c r="I599" s="24">
        <f t="shared" si="84"/>
        <v>0</v>
      </c>
      <c r="J599" s="24" t="str">
        <f t="shared" si="85"/>
        <v>NO</v>
      </c>
      <c r="K599" s="24" t="str">
        <f t="shared" si="86"/>
        <v>NO</v>
      </c>
      <c r="L599" s="24" t="str">
        <f t="shared" si="87"/>
        <v>NO</v>
      </c>
      <c r="M599" s="24" t="str">
        <f t="shared" si="88"/>
        <v>NO</v>
      </c>
      <c r="N599" s="18" t="str">
        <f t="shared" si="89"/>
        <v/>
      </c>
      <c r="O599" s="21" t="str">
        <f>IF(FLOTA!A599="","",FLOTA!A599)</f>
        <v/>
      </c>
      <c r="P599" s="21" t="str">
        <f>IF(FLOTA!B599="","",FLOTA!B599)</f>
        <v/>
      </c>
      <c r="Q599" s="21" t="str">
        <f>IF(FLOTA!C599="","",FLOTA!C599)</f>
        <v/>
      </c>
      <c r="R599" s="21" t="str">
        <f>IF(FLOTA!D599="","",FLOTA!D599)</f>
        <v/>
      </c>
      <c r="S599" s="21" t="str">
        <f>IF(FLOTA!E599="","",FLOTA!E599)</f>
        <v/>
      </c>
      <c r="T599" s="21" t="str">
        <f>IF(FLOTA!F599="","",FLOTA!F599)</f>
        <v/>
      </c>
      <c r="U599" s="21" t="str">
        <f>IF(FLOTA!G599="","",FLOTA!G599)</f>
        <v/>
      </c>
      <c r="V599" s="21" t="str">
        <f>IF(FLOTA!H599="","",FLOTA!H599)</f>
        <v/>
      </c>
      <c r="W599" s="21" t="str">
        <f>IF(FLOTA!L599="","",FLOTA!L599)</f>
        <v/>
      </c>
      <c r="X599" s="25" t="str">
        <f t="shared" si="90"/>
        <v/>
      </c>
      <c r="Y599" s="24" t="str">
        <f t="shared" si="91"/>
        <v/>
      </c>
      <c r="Z599" s="25" t="str">
        <f t="shared" si="92"/>
        <v/>
      </c>
    </row>
    <row r="600" spans="9:26">
      <c r="I600" s="24">
        <f t="shared" si="84"/>
        <v>0</v>
      </c>
      <c r="J600" s="24" t="str">
        <f t="shared" si="85"/>
        <v>NO</v>
      </c>
      <c r="K600" s="24" t="str">
        <f t="shared" si="86"/>
        <v>NO</v>
      </c>
      <c r="L600" s="24" t="str">
        <f t="shared" si="87"/>
        <v>NO</v>
      </c>
      <c r="M600" s="24" t="str">
        <f t="shared" si="88"/>
        <v>NO</v>
      </c>
      <c r="N600" s="18" t="str">
        <f t="shared" si="89"/>
        <v/>
      </c>
      <c r="O600" s="21" t="str">
        <f>IF(FLOTA!A600="","",FLOTA!A600)</f>
        <v/>
      </c>
      <c r="P600" s="21" t="str">
        <f>IF(FLOTA!B600="","",FLOTA!B600)</f>
        <v/>
      </c>
      <c r="Q600" s="21" t="str">
        <f>IF(FLOTA!C600="","",FLOTA!C600)</f>
        <v/>
      </c>
      <c r="R600" s="21" t="str">
        <f>IF(FLOTA!D600="","",FLOTA!D600)</f>
        <v/>
      </c>
      <c r="S600" s="21" t="str">
        <f>IF(FLOTA!E600="","",FLOTA!E600)</f>
        <v/>
      </c>
      <c r="T600" s="21" t="str">
        <f>IF(FLOTA!F600="","",FLOTA!F600)</f>
        <v/>
      </c>
      <c r="U600" s="21" t="str">
        <f>IF(FLOTA!G600="","",FLOTA!G600)</f>
        <v/>
      </c>
      <c r="V600" s="21" t="str">
        <f>IF(FLOTA!H600="","",FLOTA!H600)</f>
        <v/>
      </c>
      <c r="W600" s="21" t="str">
        <f>IF(FLOTA!L600="","",FLOTA!L600)</f>
        <v/>
      </c>
      <c r="X600" s="25" t="str">
        <f t="shared" si="90"/>
        <v/>
      </c>
      <c r="Y600" s="24" t="str">
        <f t="shared" si="91"/>
        <v/>
      </c>
      <c r="Z600" s="25" t="str">
        <f t="shared" si="92"/>
        <v/>
      </c>
    </row>
    <row r="601" spans="9:26">
      <c r="I601" s="24">
        <f t="shared" si="84"/>
        <v>0</v>
      </c>
      <c r="J601" s="24" t="str">
        <f t="shared" si="85"/>
        <v>NO</v>
      </c>
      <c r="K601" s="24" t="str">
        <f t="shared" si="86"/>
        <v>NO</v>
      </c>
      <c r="L601" s="24" t="str">
        <f t="shared" si="87"/>
        <v>NO</v>
      </c>
      <c r="M601" s="24" t="str">
        <f t="shared" si="88"/>
        <v>NO</v>
      </c>
      <c r="N601" s="18" t="str">
        <f t="shared" si="89"/>
        <v/>
      </c>
      <c r="O601" s="21" t="str">
        <f>IF(FLOTA!A601="","",FLOTA!A601)</f>
        <v/>
      </c>
      <c r="P601" s="21" t="str">
        <f>IF(FLOTA!B601="","",FLOTA!B601)</f>
        <v/>
      </c>
      <c r="Q601" s="21" t="str">
        <f>IF(FLOTA!C601="","",FLOTA!C601)</f>
        <v/>
      </c>
      <c r="R601" s="21" t="str">
        <f>IF(FLOTA!D601="","",FLOTA!D601)</f>
        <v/>
      </c>
      <c r="S601" s="21" t="str">
        <f>IF(FLOTA!E601="","",FLOTA!E601)</f>
        <v/>
      </c>
      <c r="T601" s="21" t="str">
        <f>IF(FLOTA!F601="","",FLOTA!F601)</f>
        <v/>
      </c>
      <c r="U601" s="21" t="str">
        <f>IF(FLOTA!G601="","",FLOTA!G601)</f>
        <v/>
      </c>
      <c r="V601" s="21" t="str">
        <f>IF(FLOTA!H601="","",FLOTA!H601)</f>
        <v/>
      </c>
      <c r="W601" s="21" t="str">
        <f>IF(FLOTA!L601="","",FLOTA!L601)</f>
        <v/>
      </c>
      <c r="X601" s="25" t="str">
        <f t="shared" si="90"/>
        <v/>
      </c>
      <c r="Y601" s="24" t="str">
        <f t="shared" si="91"/>
        <v/>
      </c>
      <c r="Z601" s="25" t="str">
        <f t="shared" si="92"/>
        <v/>
      </c>
    </row>
    <row r="602" spans="9:26">
      <c r="I602" s="24">
        <f t="shared" si="84"/>
        <v>0</v>
      </c>
      <c r="J602" s="24" t="str">
        <f t="shared" si="85"/>
        <v>NO</v>
      </c>
      <c r="K602" s="24" t="str">
        <f t="shared" si="86"/>
        <v>NO</v>
      </c>
      <c r="L602" s="24" t="str">
        <f t="shared" si="87"/>
        <v>NO</v>
      </c>
      <c r="M602" s="24" t="str">
        <f t="shared" si="88"/>
        <v>NO</v>
      </c>
      <c r="N602" s="18" t="str">
        <f t="shared" si="89"/>
        <v/>
      </c>
      <c r="O602" s="21" t="str">
        <f>IF(FLOTA!A602="","",FLOTA!A602)</f>
        <v/>
      </c>
      <c r="P602" s="21" t="str">
        <f>IF(FLOTA!B602="","",FLOTA!B602)</f>
        <v/>
      </c>
      <c r="Q602" s="21" t="str">
        <f>IF(FLOTA!C602="","",FLOTA!C602)</f>
        <v/>
      </c>
      <c r="R602" s="21" t="str">
        <f>IF(FLOTA!D602="","",FLOTA!D602)</f>
        <v/>
      </c>
      <c r="S602" s="21" t="str">
        <f>IF(FLOTA!E602="","",FLOTA!E602)</f>
        <v/>
      </c>
      <c r="T602" s="21" t="str">
        <f>IF(FLOTA!F602="","",FLOTA!F602)</f>
        <v/>
      </c>
      <c r="U602" s="21" t="str">
        <f>IF(FLOTA!G602="","",FLOTA!G602)</f>
        <v/>
      </c>
      <c r="V602" s="21" t="str">
        <f>IF(FLOTA!H602="","",FLOTA!H602)</f>
        <v/>
      </c>
      <c r="W602" s="21" t="str">
        <f>IF(FLOTA!L602="","",FLOTA!L602)</f>
        <v/>
      </c>
      <c r="X602" s="25" t="str">
        <f t="shared" si="90"/>
        <v/>
      </c>
      <c r="Y602" s="24" t="str">
        <f t="shared" si="91"/>
        <v/>
      </c>
      <c r="Z602" s="25" t="str">
        <f t="shared" si="92"/>
        <v/>
      </c>
    </row>
    <row r="603" spans="9:26">
      <c r="I603" s="24">
        <f t="shared" si="84"/>
        <v>0</v>
      </c>
      <c r="J603" s="24" t="str">
        <f t="shared" si="85"/>
        <v>NO</v>
      </c>
      <c r="K603" s="24" t="str">
        <f t="shared" si="86"/>
        <v>NO</v>
      </c>
      <c r="L603" s="24" t="str">
        <f t="shared" si="87"/>
        <v>NO</v>
      </c>
      <c r="M603" s="24" t="str">
        <f t="shared" si="88"/>
        <v>NO</v>
      </c>
      <c r="N603" s="18" t="str">
        <f t="shared" si="89"/>
        <v/>
      </c>
      <c r="O603" s="21" t="str">
        <f>IF(FLOTA!A603="","",FLOTA!A603)</f>
        <v/>
      </c>
      <c r="P603" s="21" t="str">
        <f>IF(FLOTA!B603="","",FLOTA!B603)</f>
        <v/>
      </c>
      <c r="Q603" s="21" t="str">
        <f>IF(FLOTA!C603="","",FLOTA!C603)</f>
        <v/>
      </c>
      <c r="R603" s="21" t="str">
        <f>IF(FLOTA!D603="","",FLOTA!D603)</f>
        <v/>
      </c>
      <c r="S603" s="21" t="str">
        <f>IF(FLOTA!E603="","",FLOTA!E603)</f>
        <v/>
      </c>
      <c r="T603" s="21" t="str">
        <f>IF(FLOTA!F603="","",FLOTA!F603)</f>
        <v/>
      </c>
      <c r="U603" s="21" t="str">
        <f>IF(FLOTA!G603="","",FLOTA!G603)</f>
        <v/>
      </c>
      <c r="V603" s="21" t="str">
        <f>IF(FLOTA!H603="","",FLOTA!H603)</f>
        <v/>
      </c>
      <c r="W603" s="21" t="str">
        <f>IF(FLOTA!L603="","",FLOTA!L603)</f>
        <v/>
      </c>
      <c r="X603" s="25" t="str">
        <f t="shared" si="90"/>
        <v/>
      </c>
      <c r="Y603" s="24" t="str">
        <f t="shared" si="91"/>
        <v/>
      </c>
      <c r="Z603" s="25" t="str">
        <f t="shared" si="92"/>
        <v/>
      </c>
    </row>
    <row r="604" spans="9:26">
      <c r="I604" s="24">
        <f t="shared" si="84"/>
        <v>0</v>
      </c>
      <c r="J604" s="24" t="str">
        <f t="shared" si="85"/>
        <v>NO</v>
      </c>
      <c r="K604" s="24" t="str">
        <f t="shared" si="86"/>
        <v>NO</v>
      </c>
      <c r="L604" s="24" t="str">
        <f t="shared" si="87"/>
        <v>NO</v>
      </c>
      <c r="M604" s="24" t="str">
        <f t="shared" si="88"/>
        <v>NO</v>
      </c>
      <c r="N604" s="18" t="str">
        <f t="shared" si="89"/>
        <v/>
      </c>
      <c r="O604" s="21" t="str">
        <f>IF(FLOTA!A604="","",FLOTA!A604)</f>
        <v/>
      </c>
      <c r="P604" s="21" t="str">
        <f>IF(FLOTA!B604="","",FLOTA!B604)</f>
        <v/>
      </c>
      <c r="Q604" s="21" t="str">
        <f>IF(FLOTA!C604="","",FLOTA!C604)</f>
        <v/>
      </c>
      <c r="R604" s="21" t="str">
        <f>IF(FLOTA!D604="","",FLOTA!D604)</f>
        <v/>
      </c>
      <c r="S604" s="21" t="str">
        <f>IF(FLOTA!E604="","",FLOTA!E604)</f>
        <v/>
      </c>
      <c r="T604" s="21" t="str">
        <f>IF(FLOTA!F604="","",FLOTA!F604)</f>
        <v/>
      </c>
      <c r="U604" s="21" t="str">
        <f>IF(FLOTA!G604="","",FLOTA!G604)</f>
        <v/>
      </c>
      <c r="V604" s="21" t="str">
        <f>IF(FLOTA!H604="","",FLOTA!H604)</f>
        <v/>
      </c>
      <c r="W604" s="21" t="str">
        <f>IF(FLOTA!L604="","",FLOTA!L604)</f>
        <v/>
      </c>
      <c r="X604" s="25" t="str">
        <f t="shared" si="90"/>
        <v/>
      </c>
      <c r="Y604" s="24" t="str">
        <f t="shared" si="91"/>
        <v/>
      </c>
      <c r="Z604" s="25" t="str">
        <f t="shared" si="92"/>
        <v/>
      </c>
    </row>
    <row r="605" spans="9:26">
      <c r="I605" s="24">
        <f t="shared" si="84"/>
        <v>0</v>
      </c>
      <c r="J605" s="24" t="str">
        <f t="shared" si="85"/>
        <v>NO</v>
      </c>
      <c r="K605" s="24" t="str">
        <f t="shared" si="86"/>
        <v>NO</v>
      </c>
      <c r="L605" s="24" t="str">
        <f t="shared" si="87"/>
        <v>NO</v>
      </c>
      <c r="M605" s="24" t="str">
        <f t="shared" si="88"/>
        <v>NO</v>
      </c>
      <c r="N605" s="18" t="str">
        <f t="shared" si="89"/>
        <v/>
      </c>
      <c r="O605" s="21" t="str">
        <f>IF(FLOTA!A605="","",FLOTA!A605)</f>
        <v/>
      </c>
      <c r="P605" s="21" t="str">
        <f>IF(FLOTA!B605="","",FLOTA!B605)</f>
        <v/>
      </c>
      <c r="Q605" s="21" t="str">
        <f>IF(FLOTA!C605="","",FLOTA!C605)</f>
        <v/>
      </c>
      <c r="R605" s="21" t="str">
        <f>IF(FLOTA!D605="","",FLOTA!D605)</f>
        <v/>
      </c>
      <c r="S605" s="21" t="str">
        <f>IF(FLOTA!E605="","",FLOTA!E605)</f>
        <v/>
      </c>
      <c r="T605" s="21" t="str">
        <f>IF(FLOTA!F605="","",FLOTA!F605)</f>
        <v/>
      </c>
      <c r="U605" s="21" t="str">
        <f>IF(FLOTA!G605="","",FLOTA!G605)</f>
        <v/>
      </c>
      <c r="V605" s="21" t="str">
        <f>IF(FLOTA!H605="","",FLOTA!H605)</f>
        <v/>
      </c>
      <c r="W605" s="21" t="str">
        <f>IF(FLOTA!L605="","",FLOTA!L605)</f>
        <v/>
      </c>
      <c r="X605" s="25" t="str">
        <f t="shared" si="90"/>
        <v/>
      </c>
      <c r="Y605" s="24" t="str">
        <f t="shared" si="91"/>
        <v/>
      </c>
      <c r="Z605" s="25" t="str">
        <f t="shared" si="92"/>
        <v/>
      </c>
    </row>
    <row r="606" spans="9:26">
      <c r="I606" s="24">
        <f t="shared" si="84"/>
        <v>0</v>
      </c>
      <c r="J606" s="24" t="str">
        <f t="shared" si="85"/>
        <v>NO</v>
      </c>
      <c r="K606" s="24" t="str">
        <f t="shared" si="86"/>
        <v>NO</v>
      </c>
      <c r="L606" s="24" t="str">
        <f t="shared" si="87"/>
        <v>NO</v>
      </c>
      <c r="M606" s="24" t="str">
        <f t="shared" si="88"/>
        <v>NO</v>
      </c>
      <c r="N606" s="18" t="str">
        <f t="shared" si="89"/>
        <v/>
      </c>
      <c r="O606" s="21" t="str">
        <f>IF(FLOTA!A606="","",FLOTA!A606)</f>
        <v/>
      </c>
      <c r="P606" s="21" t="str">
        <f>IF(FLOTA!B606="","",FLOTA!B606)</f>
        <v/>
      </c>
      <c r="Q606" s="21" t="str">
        <f>IF(FLOTA!C606="","",FLOTA!C606)</f>
        <v/>
      </c>
      <c r="R606" s="21" t="str">
        <f>IF(FLOTA!D606="","",FLOTA!D606)</f>
        <v/>
      </c>
      <c r="S606" s="21" t="str">
        <f>IF(FLOTA!E606="","",FLOTA!E606)</f>
        <v/>
      </c>
      <c r="T606" s="21" t="str">
        <f>IF(FLOTA!F606="","",FLOTA!F606)</f>
        <v/>
      </c>
      <c r="U606" s="21" t="str">
        <f>IF(FLOTA!G606="","",FLOTA!G606)</f>
        <v/>
      </c>
      <c r="V606" s="21" t="str">
        <f>IF(FLOTA!H606="","",FLOTA!H606)</f>
        <v/>
      </c>
      <c r="W606" s="21" t="str">
        <f>IF(FLOTA!L606="","",FLOTA!L606)</f>
        <v/>
      </c>
      <c r="X606" s="25" t="str">
        <f t="shared" si="90"/>
        <v/>
      </c>
      <c r="Y606" s="24" t="str">
        <f t="shared" si="91"/>
        <v/>
      </c>
      <c r="Z606" s="25" t="str">
        <f t="shared" si="92"/>
        <v/>
      </c>
    </row>
    <row r="607" spans="9:26">
      <c r="I607" s="24">
        <f t="shared" si="84"/>
        <v>0</v>
      </c>
      <c r="J607" s="24" t="str">
        <f t="shared" si="85"/>
        <v>NO</v>
      </c>
      <c r="K607" s="24" t="str">
        <f t="shared" si="86"/>
        <v>NO</v>
      </c>
      <c r="L607" s="24" t="str">
        <f t="shared" si="87"/>
        <v>NO</v>
      </c>
      <c r="M607" s="24" t="str">
        <f t="shared" si="88"/>
        <v>NO</v>
      </c>
      <c r="N607" s="18" t="str">
        <f t="shared" si="89"/>
        <v/>
      </c>
      <c r="O607" s="21" t="str">
        <f>IF(FLOTA!A607="","",FLOTA!A607)</f>
        <v/>
      </c>
      <c r="P607" s="21" t="str">
        <f>IF(FLOTA!B607="","",FLOTA!B607)</f>
        <v/>
      </c>
      <c r="Q607" s="21" t="str">
        <f>IF(FLOTA!C607="","",FLOTA!C607)</f>
        <v/>
      </c>
      <c r="R607" s="21" t="str">
        <f>IF(FLOTA!D607="","",FLOTA!D607)</f>
        <v/>
      </c>
      <c r="S607" s="21" t="str">
        <f>IF(FLOTA!E607="","",FLOTA!E607)</f>
        <v/>
      </c>
      <c r="T607" s="21" t="str">
        <f>IF(FLOTA!F607="","",FLOTA!F607)</f>
        <v/>
      </c>
      <c r="U607" s="21" t="str">
        <f>IF(FLOTA!G607="","",FLOTA!G607)</f>
        <v/>
      </c>
      <c r="V607" s="21" t="str">
        <f>IF(FLOTA!H607="","",FLOTA!H607)</f>
        <v/>
      </c>
      <c r="W607" s="21" t="str">
        <f>IF(FLOTA!L607="","",FLOTA!L607)</f>
        <v/>
      </c>
      <c r="X607" s="25" t="str">
        <f t="shared" si="90"/>
        <v/>
      </c>
      <c r="Y607" s="24" t="str">
        <f t="shared" si="91"/>
        <v/>
      </c>
      <c r="Z607" s="25" t="str">
        <f t="shared" si="92"/>
        <v/>
      </c>
    </row>
    <row r="608" spans="9:26">
      <c r="I608" s="24">
        <f t="shared" si="84"/>
        <v>0</v>
      </c>
      <c r="J608" s="24" t="str">
        <f t="shared" si="85"/>
        <v>NO</v>
      </c>
      <c r="K608" s="24" t="str">
        <f t="shared" si="86"/>
        <v>NO</v>
      </c>
      <c r="L608" s="24" t="str">
        <f t="shared" si="87"/>
        <v>NO</v>
      </c>
      <c r="M608" s="24" t="str">
        <f t="shared" si="88"/>
        <v>NO</v>
      </c>
      <c r="N608" s="18" t="str">
        <f t="shared" si="89"/>
        <v/>
      </c>
      <c r="O608" s="21" t="str">
        <f>IF(FLOTA!A608="","",FLOTA!A608)</f>
        <v/>
      </c>
      <c r="P608" s="21" t="str">
        <f>IF(FLOTA!B608="","",FLOTA!B608)</f>
        <v/>
      </c>
      <c r="Q608" s="21" t="str">
        <f>IF(FLOTA!C608="","",FLOTA!C608)</f>
        <v/>
      </c>
      <c r="R608" s="21" t="str">
        <f>IF(FLOTA!D608="","",FLOTA!D608)</f>
        <v/>
      </c>
      <c r="S608" s="21" t="str">
        <f>IF(FLOTA!E608="","",FLOTA!E608)</f>
        <v/>
      </c>
      <c r="T608" s="21" t="str">
        <f>IF(FLOTA!F608="","",FLOTA!F608)</f>
        <v/>
      </c>
      <c r="U608" s="21" t="str">
        <f>IF(FLOTA!G608="","",FLOTA!G608)</f>
        <v/>
      </c>
      <c r="V608" s="21" t="str">
        <f>IF(FLOTA!H608="","",FLOTA!H608)</f>
        <v/>
      </c>
      <c r="W608" s="21" t="str">
        <f>IF(FLOTA!L608="","",FLOTA!L608)</f>
        <v/>
      </c>
      <c r="X608" s="25" t="str">
        <f t="shared" si="90"/>
        <v/>
      </c>
      <c r="Y608" s="24" t="str">
        <f t="shared" si="91"/>
        <v/>
      </c>
      <c r="Z608" s="25" t="str">
        <f t="shared" si="92"/>
        <v/>
      </c>
    </row>
    <row r="609" spans="9:26">
      <c r="I609" s="24">
        <f t="shared" si="84"/>
        <v>0</v>
      </c>
      <c r="J609" s="24" t="str">
        <f t="shared" si="85"/>
        <v>NO</v>
      </c>
      <c r="K609" s="24" t="str">
        <f t="shared" si="86"/>
        <v>NO</v>
      </c>
      <c r="L609" s="24" t="str">
        <f t="shared" si="87"/>
        <v>NO</v>
      </c>
      <c r="M609" s="24" t="str">
        <f t="shared" si="88"/>
        <v>NO</v>
      </c>
      <c r="N609" s="18" t="str">
        <f t="shared" si="89"/>
        <v/>
      </c>
      <c r="O609" s="21" t="str">
        <f>IF(FLOTA!A609="","",FLOTA!A609)</f>
        <v/>
      </c>
      <c r="P609" s="21" t="str">
        <f>IF(FLOTA!B609="","",FLOTA!B609)</f>
        <v/>
      </c>
      <c r="Q609" s="21" t="str">
        <f>IF(FLOTA!C609="","",FLOTA!C609)</f>
        <v/>
      </c>
      <c r="R609" s="21" t="str">
        <f>IF(FLOTA!D609="","",FLOTA!D609)</f>
        <v/>
      </c>
      <c r="S609" s="21" t="str">
        <f>IF(FLOTA!E609="","",FLOTA!E609)</f>
        <v/>
      </c>
      <c r="T609" s="21" t="str">
        <f>IF(FLOTA!F609="","",FLOTA!F609)</f>
        <v/>
      </c>
      <c r="U609" s="21" t="str">
        <f>IF(FLOTA!G609="","",FLOTA!G609)</f>
        <v/>
      </c>
      <c r="V609" s="21" t="str">
        <f>IF(FLOTA!H609="","",FLOTA!H609)</f>
        <v/>
      </c>
      <c r="W609" s="21" t="str">
        <f>IF(FLOTA!L609="","",FLOTA!L609)</f>
        <v/>
      </c>
      <c r="X609" s="25" t="str">
        <f t="shared" si="90"/>
        <v/>
      </c>
      <c r="Y609" s="24" t="str">
        <f t="shared" si="91"/>
        <v/>
      </c>
      <c r="Z609" s="25" t="str">
        <f t="shared" si="92"/>
        <v/>
      </c>
    </row>
    <row r="610" spans="9:26">
      <c r="I610" s="24">
        <f t="shared" si="84"/>
        <v>0</v>
      </c>
      <c r="J610" s="24" t="str">
        <f t="shared" si="85"/>
        <v>NO</v>
      </c>
      <c r="K610" s="24" t="str">
        <f t="shared" si="86"/>
        <v>NO</v>
      </c>
      <c r="L610" s="24" t="str">
        <f t="shared" si="87"/>
        <v>NO</v>
      </c>
      <c r="M610" s="24" t="str">
        <f t="shared" si="88"/>
        <v>NO</v>
      </c>
      <c r="N610" s="18" t="str">
        <f t="shared" si="89"/>
        <v/>
      </c>
      <c r="O610" s="21" t="str">
        <f>IF(FLOTA!A610="","",FLOTA!A610)</f>
        <v/>
      </c>
      <c r="P610" s="21" t="str">
        <f>IF(FLOTA!B610="","",FLOTA!B610)</f>
        <v/>
      </c>
      <c r="Q610" s="21" t="str">
        <f>IF(FLOTA!C610="","",FLOTA!C610)</f>
        <v/>
      </c>
      <c r="R610" s="21" t="str">
        <f>IF(FLOTA!D610="","",FLOTA!D610)</f>
        <v/>
      </c>
      <c r="S610" s="21" t="str">
        <f>IF(FLOTA!E610="","",FLOTA!E610)</f>
        <v/>
      </c>
      <c r="T610" s="21" t="str">
        <f>IF(FLOTA!F610="","",FLOTA!F610)</f>
        <v/>
      </c>
      <c r="U610" s="21" t="str">
        <f>IF(FLOTA!G610="","",FLOTA!G610)</f>
        <v/>
      </c>
      <c r="V610" s="21" t="str">
        <f>IF(FLOTA!H610="","",FLOTA!H610)</f>
        <v/>
      </c>
      <c r="W610" s="21" t="str">
        <f>IF(FLOTA!L610="","",FLOTA!L610)</f>
        <v/>
      </c>
      <c r="X610" s="25" t="str">
        <f t="shared" si="90"/>
        <v/>
      </c>
      <c r="Y610" s="24" t="str">
        <f t="shared" si="91"/>
        <v/>
      </c>
      <c r="Z610" s="25" t="str">
        <f t="shared" si="92"/>
        <v/>
      </c>
    </row>
    <row r="611" spans="9:26">
      <c r="I611" s="24">
        <f t="shared" si="84"/>
        <v>0</v>
      </c>
      <c r="J611" s="24" t="str">
        <f t="shared" si="85"/>
        <v>NO</v>
      </c>
      <c r="K611" s="24" t="str">
        <f t="shared" si="86"/>
        <v>NO</v>
      </c>
      <c r="L611" s="24" t="str">
        <f t="shared" si="87"/>
        <v>NO</v>
      </c>
      <c r="M611" s="24" t="str">
        <f t="shared" si="88"/>
        <v>NO</v>
      </c>
      <c r="N611" s="18" t="str">
        <f t="shared" si="89"/>
        <v/>
      </c>
      <c r="O611" s="21" t="str">
        <f>IF(FLOTA!A611="","",FLOTA!A611)</f>
        <v/>
      </c>
      <c r="P611" s="21" t="str">
        <f>IF(FLOTA!B611="","",FLOTA!B611)</f>
        <v/>
      </c>
      <c r="Q611" s="21" t="str">
        <f>IF(FLOTA!C611="","",FLOTA!C611)</f>
        <v/>
      </c>
      <c r="R611" s="21" t="str">
        <f>IF(FLOTA!D611="","",FLOTA!D611)</f>
        <v/>
      </c>
      <c r="S611" s="21" t="str">
        <f>IF(FLOTA!E611="","",FLOTA!E611)</f>
        <v/>
      </c>
      <c r="T611" s="21" t="str">
        <f>IF(FLOTA!F611="","",FLOTA!F611)</f>
        <v/>
      </c>
      <c r="U611" s="21" t="str">
        <f>IF(FLOTA!G611="","",FLOTA!G611)</f>
        <v/>
      </c>
      <c r="V611" s="21" t="str">
        <f>IF(FLOTA!H611="","",FLOTA!H611)</f>
        <v/>
      </c>
      <c r="W611" s="21" t="str">
        <f>IF(FLOTA!L611="","",FLOTA!L611)</f>
        <v/>
      </c>
      <c r="X611" s="25" t="str">
        <f t="shared" si="90"/>
        <v/>
      </c>
      <c r="Y611" s="24" t="str">
        <f t="shared" si="91"/>
        <v/>
      </c>
      <c r="Z611" s="25" t="str">
        <f t="shared" si="92"/>
        <v/>
      </c>
    </row>
    <row r="612" spans="9:26">
      <c r="I612" s="24">
        <f t="shared" si="84"/>
        <v>0</v>
      </c>
      <c r="J612" s="24" t="str">
        <f t="shared" si="85"/>
        <v>NO</v>
      </c>
      <c r="K612" s="24" t="str">
        <f t="shared" si="86"/>
        <v>NO</v>
      </c>
      <c r="L612" s="24" t="str">
        <f t="shared" si="87"/>
        <v>NO</v>
      </c>
      <c r="M612" s="24" t="str">
        <f t="shared" si="88"/>
        <v>NO</v>
      </c>
      <c r="N612" s="18" t="str">
        <f t="shared" si="89"/>
        <v/>
      </c>
      <c r="O612" s="21" t="str">
        <f>IF(FLOTA!A612="","",FLOTA!A612)</f>
        <v/>
      </c>
      <c r="P612" s="21" t="str">
        <f>IF(FLOTA!B612="","",FLOTA!B612)</f>
        <v/>
      </c>
      <c r="Q612" s="21" t="str">
        <f>IF(FLOTA!C612="","",FLOTA!C612)</f>
        <v/>
      </c>
      <c r="R612" s="21" t="str">
        <f>IF(FLOTA!D612="","",FLOTA!D612)</f>
        <v/>
      </c>
      <c r="S612" s="21" t="str">
        <f>IF(FLOTA!E612="","",FLOTA!E612)</f>
        <v/>
      </c>
      <c r="T612" s="21" t="str">
        <f>IF(FLOTA!F612="","",FLOTA!F612)</f>
        <v/>
      </c>
      <c r="U612" s="21" t="str">
        <f>IF(FLOTA!G612="","",FLOTA!G612)</f>
        <v/>
      </c>
      <c r="V612" s="21" t="str">
        <f>IF(FLOTA!H612="","",FLOTA!H612)</f>
        <v/>
      </c>
      <c r="W612" s="21" t="str">
        <f>IF(FLOTA!L612="","",FLOTA!L612)</f>
        <v/>
      </c>
      <c r="X612" s="25" t="str">
        <f t="shared" si="90"/>
        <v/>
      </c>
      <c r="Y612" s="24" t="str">
        <f t="shared" si="91"/>
        <v/>
      </c>
      <c r="Z612" s="25" t="str">
        <f t="shared" si="92"/>
        <v/>
      </c>
    </row>
    <row r="613" spans="9:26">
      <c r="I613" s="24">
        <f t="shared" si="84"/>
        <v>0</v>
      </c>
      <c r="J613" s="24" t="str">
        <f t="shared" si="85"/>
        <v>NO</v>
      </c>
      <c r="K613" s="24" t="str">
        <f t="shared" si="86"/>
        <v>NO</v>
      </c>
      <c r="L613" s="24" t="str">
        <f t="shared" si="87"/>
        <v>NO</v>
      </c>
      <c r="M613" s="24" t="str">
        <f t="shared" si="88"/>
        <v>NO</v>
      </c>
      <c r="N613" s="18" t="str">
        <f t="shared" si="89"/>
        <v/>
      </c>
      <c r="O613" s="21" t="str">
        <f>IF(FLOTA!A613="","",FLOTA!A613)</f>
        <v/>
      </c>
      <c r="P613" s="21" t="str">
        <f>IF(FLOTA!B613="","",FLOTA!B613)</f>
        <v/>
      </c>
      <c r="Q613" s="21" t="str">
        <f>IF(FLOTA!C613="","",FLOTA!C613)</f>
        <v/>
      </c>
      <c r="R613" s="21" t="str">
        <f>IF(FLOTA!D613="","",FLOTA!D613)</f>
        <v/>
      </c>
      <c r="S613" s="21" t="str">
        <f>IF(FLOTA!E613="","",FLOTA!E613)</f>
        <v/>
      </c>
      <c r="T613" s="21" t="str">
        <f>IF(FLOTA!F613="","",FLOTA!F613)</f>
        <v/>
      </c>
      <c r="U613" s="21" t="str">
        <f>IF(FLOTA!G613="","",FLOTA!G613)</f>
        <v/>
      </c>
      <c r="V613" s="21" t="str">
        <f>IF(FLOTA!H613="","",FLOTA!H613)</f>
        <v/>
      </c>
      <c r="W613" s="21" t="str">
        <f>IF(FLOTA!L613="","",FLOTA!L613)</f>
        <v/>
      </c>
      <c r="X613" s="25" t="str">
        <f t="shared" si="90"/>
        <v/>
      </c>
      <c r="Y613" s="24" t="str">
        <f t="shared" si="91"/>
        <v/>
      </c>
      <c r="Z613" s="25" t="str">
        <f t="shared" si="92"/>
        <v/>
      </c>
    </row>
    <row r="614" spans="9:26">
      <c r="I614" s="24">
        <f t="shared" si="84"/>
        <v>0</v>
      </c>
      <c r="J614" s="24" t="str">
        <f t="shared" si="85"/>
        <v>NO</v>
      </c>
      <c r="K614" s="24" t="str">
        <f t="shared" si="86"/>
        <v>NO</v>
      </c>
      <c r="L614" s="24" t="str">
        <f t="shared" si="87"/>
        <v>NO</v>
      </c>
      <c r="M614" s="24" t="str">
        <f t="shared" si="88"/>
        <v>NO</v>
      </c>
      <c r="N614" s="18" t="str">
        <f t="shared" si="89"/>
        <v/>
      </c>
      <c r="O614" s="21" t="str">
        <f>IF(FLOTA!A614="","",FLOTA!A614)</f>
        <v/>
      </c>
      <c r="P614" s="21" t="str">
        <f>IF(FLOTA!B614="","",FLOTA!B614)</f>
        <v/>
      </c>
      <c r="Q614" s="21" t="str">
        <f>IF(FLOTA!C614="","",FLOTA!C614)</f>
        <v/>
      </c>
      <c r="R614" s="21" t="str">
        <f>IF(FLOTA!D614="","",FLOTA!D614)</f>
        <v/>
      </c>
      <c r="S614" s="21" t="str">
        <f>IF(FLOTA!E614="","",FLOTA!E614)</f>
        <v/>
      </c>
      <c r="T614" s="21" t="str">
        <f>IF(FLOTA!F614="","",FLOTA!F614)</f>
        <v/>
      </c>
      <c r="U614" s="21" t="str">
        <f>IF(FLOTA!G614="","",FLOTA!G614)</f>
        <v/>
      </c>
      <c r="V614" s="21" t="str">
        <f>IF(FLOTA!H614="","",FLOTA!H614)</f>
        <v/>
      </c>
      <c r="W614" s="21" t="str">
        <f>IF(FLOTA!L614="","",FLOTA!L614)</f>
        <v/>
      </c>
      <c r="X614" s="25" t="str">
        <f t="shared" si="90"/>
        <v/>
      </c>
      <c r="Y614" s="24" t="str">
        <f t="shared" si="91"/>
        <v/>
      </c>
      <c r="Z614" s="25" t="str">
        <f t="shared" si="92"/>
        <v/>
      </c>
    </row>
    <row r="615" spans="9:26">
      <c r="I615" s="24">
        <f t="shared" si="84"/>
        <v>0</v>
      </c>
      <c r="J615" s="24" t="str">
        <f t="shared" si="85"/>
        <v>NO</v>
      </c>
      <c r="K615" s="24" t="str">
        <f t="shared" si="86"/>
        <v>NO</v>
      </c>
      <c r="L615" s="24" t="str">
        <f t="shared" si="87"/>
        <v>NO</v>
      </c>
      <c r="M615" s="24" t="str">
        <f t="shared" si="88"/>
        <v>NO</v>
      </c>
      <c r="N615" s="18" t="str">
        <f t="shared" si="89"/>
        <v/>
      </c>
      <c r="O615" s="21" t="str">
        <f>IF(FLOTA!A615="","",FLOTA!A615)</f>
        <v/>
      </c>
      <c r="P615" s="21" t="str">
        <f>IF(FLOTA!B615="","",FLOTA!B615)</f>
        <v/>
      </c>
      <c r="Q615" s="21" t="str">
        <f>IF(FLOTA!C615="","",FLOTA!C615)</f>
        <v/>
      </c>
      <c r="R615" s="21" t="str">
        <f>IF(FLOTA!D615="","",FLOTA!D615)</f>
        <v/>
      </c>
      <c r="S615" s="21" t="str">
        <f>IF(FLOTA!E615="","",FLOTA!E615)</f>
        <v/>
      </c>
      <c r="T615" s="21" t="str">
        <f>IF(FLOTA!F615="","",FLOTA!F615)</f>
        <v/>
      </c>
      <c r="U615" s="21" t="str">
        <f>IF(FLOTA!G615="","",FLOTA!G615)</f>
        <v/>
      </c>
      <c r="V615" s="21" t="str">
        <f>IF(FLOTA!H615="","",FLOTA!H615)</f>
        <v/>
      </c>
      <c r="W615" s="21" t="str">
        <f>IF(FLOTA!L615="","",FLOTA!L615)</f>
        <v/>
      </c>
      <c r="X615" s="25" t="str">
        <f t="shared" si="90"/>
        <v/>
      </c>
      <c r="Y615" s="24" t="str">
        <f t="shared" si="91"/>
        <v/>
      </c>
      <c r="Z615" s="25" t="str">
        <f t="shared" si="92"/>
        <v/>
      </c>
    </row>
    <row r="616" spans="9:26">
      <c r="I616" s="24">
        <f t="shared" si="84"/>
        <v>0</v>
      </c>
      <c r="J616" s="24" t="str">
        <f t="shared" si="85"/>
        <v>NO</v>
      </c>
      <c r="K616" s="24" t="str">
        <f t="shared" si="86"/>
        <v>NO</v>
      </c>
      <c r="L616" s="24" t="str">
        <f t="shared" si="87"/>
        <v>NO</v>
      </c>
      <c r="M616" s="24" t="str">
        <f t="shared" si="88"/>
        <v>NO</v>
      </c>
      <c r="N616" s="18" t="str">
        <f t="shared" si="89"/>
        <v/>
      </c>
      <c r="O616" s="21" t="str">
        <f>IF(FLOTA!A616="","",FLOTA!A616)</f>
        <v/>
      </c>
      <c r="P616" s="21" t="str">
        <f>IF(FLOTA!B616="","",FLOTA!B616)</f>
        <v/>
      </c>
      <c r="Q616" s="21" t="str">
        <f>IF(FLOTA!C616="","",FLOTA!C616)</f>
        <v/>
      </c>
      <c r="R616" s="21" t="str">
        <f>IF(FLOTA!D616="","",FLOTA!D616)</f>
        <v/>
      </c>
      <c r="S616" s="21" t="str">
        <f>IF(FLOTA!E616="","",FLOTA!E616)</f>
        <v/>
      </c>
      <c r="T616" s="21" t="str">
        <f>IF(FLOTA!F616="","",FLOTA!F616)</f>
        <v/>
      </c>
      <c r="U616" s="21" t="str">
        <f>IF(FLOTA!G616="","",FLOTA!G616)</f>
        <v/>
      </c>
      <c r="V616" s="21" t="str">
        <f>IF(FLOTA!H616="","",FLOTA!H616)</f>
        <v/>
      </c>
      <c r="W616" s="21" t="str">
        <f>IF(FLOTA!L616="","",FLOTA!L616)</f>
        <v/>
      </c>
      <c r="X616" s="25" t="str">
        <f t="shared" si="90"/>
        <v/>
      </c>
      <c r="Y616" s="24" t="str">
        <f t="shared" si="91"/>
        <v/>
      </c>
      <c r="Z616" s="25" t="str">
        <f t="shared" si="92"/>
        <v/>
      </c>
    </row>
    <row r="617" spans="9:26">
      <c r="I617" s="24">
        <f t="shared" si="84"/>
        <v>0</v>
      </c>
      <c r="J617" s="24" t="str">
        <f t="shared" si="85"/>
        <v>NO</v>
      </c>
      <c r="K617" s="24" t="str">
        <f t="shared" si="86"/>
        <v>NO</v>
      </c>
      <c r="L617" s="24" t="str">
        <f t="shared" si="87"/>
        <v>NO</v>
      </c>
      <c r="M617" s="24" t="str">
        <f t="shared" si="88"/>
        <v>NO</v>
      </c>
      <c r="N617" s="18" t="str">
        <f t="shared" si="89"/>
        <v/>
      </c>
      <c r="O617" s="21" t="str">
        <f>IF(FLOTA!A617="","",FLOTA!A617)</f>
        <v/>
      </c>
      <c r="P617" s="21" t="str">
        <f>IF(FLOTA!B617="","",FLOTA!B617)</f>
        <v/>
      </c>
      <c r="Q617" s="21" t="str">
        <f>IF(FLOTA!C617="","",FLOTA!C617)</f>
        <v/>
      </c>
      <c r="R617" s="21" t="str">
        <f>IF(FLOTA!D617="","",FLOTA!D617)</f>
        <v/>
      </c>
      <c r="S617" s="21" t="str">
        <f>IF(FLOTA!E617="","",FLOTA!E617)</f>
        <v/>
      </c>
      <c r="T617" s="21" t="str">
        <f>IF(FLOTA!F617="","",FLOTA!F617)</f>
        <v/>
      </c>
      <c r="U617" s="21" t="str">
        <f>IF(FLOTA!G617="","",FLOTA!G617)</f>
        <v/>
      </c>
      <c r="V617" s="21" t="str">
        <f>IF(FLOTA!H617="","",FLOTA!H617)</f>
        <v/>
      </c>
      <c r="W617" s="21" t="str">
        <f>IF(FLOTA!L617="","",FLOTA!L617)</f>
        <v/>
      </c>
      <c r="X617" s="25" t="str">
        <f t="shared" si="90"/>
        <v/>
      </c>
      <c r="Y617" s="24" t="str">
        <f t="shared" si="91"/>
        <v/>
      </c>
      <c r="Z617" s="25" t="str">
        <f t="shared" si="92"/>
        <v/>
      </c>
    </row>
    <row r="618" spans="9:26">
      <c r="I618" s="24">
        <f t="shared" si="84"/>
        <v>0</v>
      </c>
      <c r="J618" s="24" t="str">
        <f t="shared" si="85"/>
        <v>NO</v>
      </c>
      <c r="K618" s="24" t="str">
        <f t="shared" si="86"/>
        <v>NO</v>
      </c>
      <c r="L618" s="24" t="str">
        <f t="shared" si="87"/>
        <v>NO</v>
      </c>
      <c r="M618" s="24" t="str">
        <f t="shared" si="88"/>
        <v>NO</v>
      </c>
      <c r="N618" s="18" t="str">
        <f t="shared" si="89"/>
        <v/>
      </c>
      <c r="O618" s="21" t="str">
        <f>IF(FLOTA!A618="","",FLOTA!A618)</f>
        <v/>
      </c>
      <c r="P618" s="21" t="str">
        <f>IF(FLOTA!B618="","",FLOTA!B618)</f>
        <v/>
      </c>
      <c r="Q618" s="21" t="str">
        <f>IF(FLOTA!C618="","",FLOTA!C618)</f>
        <v/>
      </c>
      <c r="R618" s="21" t="str">
        <f>IF(FLOTA!D618="","",FLOTA!D618)</f>
        <v/>
      </c>
      <c r="S618" s="21" t="str">
        <f>IF(FLOTA!E618="","",FLOTA!E618)</f>
        <v/>
      </c>
      <c r="T618" s="21" t="str">
        <f>IF(FLOTA!F618="","",FLOTA!F618)</f>
        <v/>
      </c>
      <c r="U618" s="21" t="str">
        <f>IF(FLOTA!G618="","",FLOTA!G618)</f>
        <v/>
      </c>
      <c r="V618" s="21" t="str">
        <f>IF(FLOTA!H618="","",FLOTA!H618)</f>
        <v/>
      </c>
      <c r="W618" s="21" t="str">
        <f>IF(FLOTA!L618="","",FLOTA!L618)</f>
        <v/>
      </c>
      <c r="X618" s="25" t="str">
        <f t="shared" si="90"/>
        <v/>
      </c>
      <c r="Y618" s="24" t="str">
        <f t="shared" si="91"/>
        <v/>
      </c>
      <c r="Z618" s="25" t="str">
        <f t="shared" si="92"/>
        <v/>
      </c>
    </row>
    <row r="619" spans="9:26">
      <c r="I619" s="24">
        <f t="shared" si="84"/>
        <v>0</v>
      </c>
      <c r="J619" s="24" t="str">
        <f t="shared" si="85"/>
        <v>NO</v>
      </c>
      <c r="K619" s="24" t="str">
        <f t="shared" si="86"/>
        <v>NO</v>
      </c>
      <c r="L619" s="24" t="str">
        <f t="shared" si="87"/>
        <v>NO</v>
      </c>
      <c r="M619" s="24" t="str">
        <f t="shared" si="88"/>
        <v>NO</v>
      </c>
      <c r="N619" s="18" t="str">
        <f t="shared" si="89"/>
        <v/>
      </c>
      <c r="O619" s="21" t="str">
        <f>IF(FLOTA!A619="","",FLOTA!A619)</f>
        <v/>
      </c>
      <c r="P619" s="21" t="str">
        <f>IF(FLOTA!B619="","",FLOTA!B619)</f>
        <v/>
      </c>
      <c r="Q619" s="21" t="str">
        <f>IF(FLOTA!C619="","",FLOTA!C619)</f>
        <v/>
      </c>
      <c r="R619" s="21" t="str">
        <f>IF(FLOTA!D619="","",FLOTA!D619)</f>
        <v/>
      </c>
      <c r="S619" s="21" t="str">
        <f>IF(FLOTA!E619="","",FLOTA!E619)</f>
        <v/>
      </c>
      <c r="T619" s="21" t="str">
        <f>IF(FLOTA!F619="","",FLOTA!F619)</f>
        <v/>
      </c>
      <c r="U619" s="21" t="str">
        <f>IF(FLOTA!G619="","",FLOTA!G619)</f>
        <v/>
      </c>
      <c r="V619" s="21" t="str">
        <f>IF(FLOTA!H619="","",FLOTA!H619)</f>
        <v/>
      </c>
      <c r="W619" s="21" t="str">
        <f>IF(FLOTA!L619="","",FLOTA!L619)</f>
        <v/>
      </c>
      <c r="X619" s="25" t="str">
        <f t="shared" si="90"/>
        <v/>
      </c>
      <c r="Y619" s="24" t="str">
        <f t="shared" si="91"/>
        <v/>
      </c>
      <c r="Z619" s="25" t="str">
        <f t="shared" si="92"/>
        <v/>
      </c>
    </row>
    <row r="620" spans="9:26">
      <c r="I620" s="24">
        <f t="shared" si="84"/>
        <v>0</v>
      </c>
      <c r="J620" s="24" t="str">
        <f t="shared" si="85"/>
        <v>NO</v>
      </c>
      <c r="K620" s="24" t="str">
        <f t="shared" si="86"/>
        <v>NO</v>
      </c>
      <c r="L620" s="24" t="str">
        <f t="shared" si="87"/>
        <v>NO</v>
      </c>
      <c r="M620" s="24" t="str">
        <f t="shared" si="88"/>
        <v>NO</v>
      </c>
      <c r="N620" s="18" t="str">
        <f t="shared" si="89"/>
        <v/>
      </c>
      <c r="O620" s="21" t="str">
        <f>IF(FLOTA!A620="","",FLOTA!A620)</f>
        <v/>
      </c>
      <c r="P620" s="21" t="str">
        <f>IF(FLOTA!B620="","",FLOTA!B620)</f>
        <v/>
      </c>
      <c r="Q620" s="21" t="str">
        <f>IF(FLOTA!C620="","",FLOTA!C620)</f>
        <v/>
      </c>
      <c r="R620" s="21" t="str">
        <f>IF(FLOTA!D620="","",FLOTA!D620)</f>
        <v/>
      </c>
      <c r="S620" s="21" t="str">
        <f>IF(FLOTA!E620="","",FLOTA!E620)</f>
        <v/>
      </c>
      <c r="T620" s="21" t="str">
        <f>IF(FLOTA!F620="","",FLOTA!F620)</f>
        <v/>
      </c>
      <c r="U620" s="21" t="str">
        <f>IF(FLOTA!G620="","",FLOTA!G620)</f>
        <v/>
      </c>
      <c r="V620" s="21" t="str">
        <f>IF(FLOTA!H620="","",FLOTA!H620)</f>
        <v/>
      </c>
      <c r="W620" s="21" t="str">
        <f>IF(FLOTA!L620="","",FLOTA!L620)</f>
        <v/>
      </c>
      <c r="X620" s="25" t="str">
        <f t="shared" si="90"/>
        <v/>
      </c>
      <c r="Y620" s="24" t="str">
        <f t="shared" si="91"/>
        <v/>
      </c>
      <c r="Z620" s="25" t="str">
        <f t="shared" si="92"/>
        <v/>
      </c>
    </row>
    <row r="621" spans="9:26">
      <c r="I621" s="24">
        <f t="shared" si="84"/>
        <v>0</v>
      </c>
      <c r="J621" s="24" t="str">
        <f t="shared" si="85"/>
        <v>NO</v>
      </c>
      <c r="K621" s="24" t="str">
        <f t="shared" si="86"/>
        <v>NO</v>
      </c>
      <c r="L621" s="24" t="str">
        <f t="shared" si="87"/>
        <v>NO</v>
      </c>
      <c r="M621" s="24" t="str">
        <f t="shared" si="88"/>
        <v>NO</v>
      </c>
      <c r="N621" s="18" t="str">
        <f t="shared" si="89"/>
        <v/>
      </c>
      <c r="O621" s="21" t="str">
        <f>IF(FLOTA!A621="","",FLOTA!A621)</f>
        <v/>
      </c>
      <c r="P621" s="21" t="str">
        <f>IF(FLOTA!B621="","",FLOTA!B621)</f>
        <v/>
      </c>
      <c r="Q621" s="21" t="str">
        <f>IF(FLOTA!C621="","",FLOTA!C621)</f>
        <v/>
      </c>
      <c r="R621" s="21" t="str">
        <f>IF(FLOTA!D621="","",FLOTA!D621)</f>
        <v/>
      </c>
      <c r="S621" s="21" t="str">
        <f>IF(FLOTA!E621="","",FLOTA!E621)</f>
        <v/>
      </c>
      <c r="T621" s="21" t="str">
        <f>IF(FLOTA!F621="","",FLOTA!F621)</f>
        <v/>
      </c>
      <c r="U621" s="21" t="str">
        <f>IF(FLOTA!G621="","",FLOTA!G621)</f>
        <v/>
      </c>
      <c r="V621" s="21" t="str">
        <f>IF(FLOTA!H621="","",FLOTA!H621)</f>
        <v/>
      </c>
      <c r="W621" s="21" t="str">
        <f>IF(FLOTA!L621="","",FLOTA!L621)</f>
        <v/>
      </c>
      <c r="X621" s="25" t="str">
        <f t="shared" si="90"/>
        <v/>
      </c>
      <c r="Y621" s="24" t="str">
        <f t="shared" si="91"/>
        <v/>
      </c>
      <c r="Z621" s="25" t="str">
        <f t="shared" si="92"/>
        <v/>
      </c>
    </row>
    <row r="622" spans="9:26">
      <c r="I622" s="24">
        <f t="shared" si="84"/>
        <v>0</v>
      </c>
      <c r="J622" s="24" t="str">
        <f t="shared" si="85"/>
        <v>NO</v>
      </c>
      <c r="K622" s="24" t="str">
        <f t="shared" si="86"/>
        <v>NO</v>
      </c>
      <c r="L622" s="24" t="str">
        <f t="shared" si="87"/>
        <v>NO</v>
      </c>
      <c r="M622" s="24" t="str">
        <f t="shared" si="88"/>
        <v>NO</v>
      </c>
      <c r="N622" s="18" t="str">
        <f t="shared" si="89"/>
        <v/>
      </c>
      <c r="O622" s="21" t="str">
        <f>IF(FLOTA!A622="","",FLOTA!A622)</f>
        <v/>
      </c>
      <c r="P622" s="21" t="str">
        <f>IF(FLOTA!B622="","",FLOTA!B622)</f>
        <v/>
      </c>
      <c r="Q622" s="21" t="str">
        <f>IF(FLOTA!C622="","",FLOTA!C622)</f>
        <v/>
      </c>
      <c r="R622" s="21" t="str">
        <f>IF(FLOTA!D622="","",FLOTA!D622)</f>
        <v/>
      </c>
      <c r="S622" s="21" t="str">
        <f>IF(FLOTA!E622="","",FLOTA!E622)</f>
        <v/>
      </c>
      <c r="T622" s="21" t="str">
        <f>IF(FLOTA!F622="","",FLOTA!F622)</f>
        <v/>
      </c>
      <c r="U622" s="21" t="str">
        <f>IF(FLOTA!G622="","",FLOTA!G622)</f>
        <v/>
      </c>
      <c r="V622" s="21" t="str">
        <f>IF(FLOTA!H622="","",FLOTA!H622)</f>
        <v/>
      </c>
      <c r="W622" s="21" t="str">
        <f>IF(FLOTA!L622="","",FLOTA!L622)</f>
        <v/>
      </c>
      <c r="X622" s="25" t="str">
        <f t="shared" si="90"/>
        <v/>
      </c>
      <c r="Y622" s="24" t="str">
        <f t="shared" si="91"/>
        <v/>
      </c>
      <c r="Z622" s="25" t="str">
        <f t="shared" si="92"/>
        <v/>
      </c>
    </row>
    <row r="623" spans="9:26">
      <c r="I623" s="24">
        <f t="shared" si="84"/>
        <v>0</v>
      </c>
      <c r="J623" s="24" t="str">
        <f t="shared" si="85"/>
        <v>NO</v>
      </c>
      <c r="K623" s="24" t="str">
        <f t="shared" si="86"/>
        <v>NO</v>
      </c>
      <c r="L623" s="24" t="str">
        <f t="shared" si="87"/>
        <v>NO</v>
      </c>
      <c r="M623" s="24" t="str">
        <f t="shared" si="88"/>
        <v>NO</v>
      </c>
      <c r="N623" s="18" t="str">
        <f t="shared" si="89"/>
        <v/>
      </c>
      <c r="O623" s="21" t="str">
        <f>IF(FLOTA!A623="","",FLOTA!A623)</f>
        <v/>
      </c>
      <c r="P623" s="21" t="str">
        <f>IF(FLOTA!B623="","",FLOTA!B623)</f>
        <v/>
      </c>
      <c r="Q623" s="21" t="str">
        <f>IF(FLOTA!C623="","",FLOTA!C623)</f>
        <v/>
      </c>
      <c r="R623" s="21" t="str">
        <f>IF(FLOTA!D623="","",FLOTA!D623)</f>
        <v/>
      </c>
      <c r="S623" s="21" t="str">
        <f>IF(FLOTA!E623="","",FLOTA!E623)</f>
        <v/>
      </c>
      <c r="T623" s="21" t="str">
        <f>IF(FLOTA!F623="","",FLOTA!F623)</f>
        <v/>
      </c>
      <c r="U623" s="21" t="str">
        <f>IF(FLOTA!G623="","",FLOTA!G623)</f>
        <v/>
      </c>
      <c r="V623" s="21" t="str">
        <f>IF(FLOTA!H623="","",FLOTA!H623)</f>
        <v/>
      </c>
      <c r="W623" s="21" t="str">
        <f>IF(FLOTA!L623="","",FLOTA!L623)</f>
        <v/>
      </c>
      <c r="X623" s="25" t="str">
        <f t="shared" si="90"/>
        <v/>
      </c>
      <c r="Y623" s="24" t="str">
        <f t="shared" si="91"/>
        <v/>
      </c>
      <c r="Z623" s="25" t="str">
        <f t="shared" si="92"/>
        <v/>
      </c>
    </row>
    <row r="624" spans="9:26">
      <c r="I624" s="24">
        <f t="shared" si="84"/>
        <v>0</v>
      </c>
      <c r="J624" s="24" t="str">
        <f t="shared" si="85"/>
        <v>NO</v>
      </c>
      <c r="K624" s="24" t="str">
        <f t="shared" si="86"/>
        <v>NO</v>
      </c>
      <c r="L624" s="24" t="str">
        <f t="shared" si="87"/>
        <v>NO</v>
      </c>
      <c r="M624" s="24" t="str">
        <f t="shared" si="88"/>
        <v>NO</v>
      </c>
      <c r="N624" s="18" t="str">
        <f t="shared" si="89"/>
        <v/>
      </c>
      <c r="O624" s="21" t="str">
        <f>IF(FLOTA!A624="","",FLOTA!A624)</f>
        <v/>
      </c>
      <c r="P624" s="21" t="str">
        <f>IF(FLOTA!B624="","",FLOTA!B624)</f>
        <v/>
      </c>
      <c r="Q624" s="21" t="str">
        <f>IF(FLOTA!C624="","",FLOTA!C624)</f>
        <v/>
      </c>
      <c r="R624" s="21" t="str">
        <f>IF(FLOTA!D624="","",FLOTA!D624)</f>
        <v/>
      </c>
      <c r="S624" s="21" t="str">
        <f>IF(FLOTA!E624="","",FLOTA!E624)</f>
        <v/>
      </c>
      <c r="T624" s="21" t="str">
        <f>IF(FLOTA!F624="","",FLOTA!F624)</f>
        <v/>
      </c>
      <c r="U624" s="21" t="str">
        <f>IF(FLOTA!G624="","",FLOTA!G624)</f>
        <v/>
      </c>
      <c r="V624" s="21" t="str">
        <f>IF(FLOTA!H624="","",FLOTA!H624)</f>
        <v/>
      </c>
      <c r="W624" s="21" t="str">
        <f>IF(FLOTA!L624="","",FLOTA!L624)</f>
        <v/>
      </c>
      <c r="X624" s="25" t="str">
        <f t="shared" si="90"/>
        <v/>
      </c>
      <c r="Y624" s="24" t="str">
        <f t="shared" si="91"/>
        <v/>
      </c>
      <c r="Z624" s="25" t="str">
        <f t="shared" si="92"/>
        <v/>
      </c>
    </row>
    <row r="625" spans="9:26">
      <c r="I625" s="24">
        <f t="shared" si="84"/>
        <v>0</v>
      </c>
      <c r="J625" s="24" t="str">
        <f t="shared" si="85"/>
        <v>NO</v>
      </c>
      <c r="K625" s="24" t="str">
        <f t="shared" si="86"/>
        <v>NO</v>
      </c>
      <c r="L625" s="24" t="str">
        <f t="shared" si="87"/>
        <v>NO</v>
      </c>
      <c r="M625" s="24" t="str">
        <f t="shared" si="88"/>
        <v>NO</v>
      </c>
      <c r="N625" s="18" t="str">
        <f t="shared" si="89"/>
        <v/>
      </c>
      <c r="O625" s="21" t="str">
        <f>IF(FLOTA!A625="","",FLOTA!A625)</f>
        <v/>
      </c>
      <c r="P625" s="21" t="str">
        <f>IF(FLOTA!B625="","",FLOTA!B625)</f>
        <v/>
      </c>
      <c r="Q625" s="21" t="str">
        <f>IF(FLOTA!C625="","",FLOTA!C625)</f>
        <v/>
      </c>
      <c r="R625" s="21" t="str">
        <f>IF(FLOTA!D625="","",FLOTA!D625)</f>
        <v/>
      </c>
      <c r="S625" s="21" t="str">
        <f>IF(FLOTA!E625="","",FLOTA!E625)</f>
        <v/>
      </c>
      <c r="T625" s="21" t="str">
        <f>IF(FLOTA!F625="","",FLOTA!F625)</f>
        <v/>
      </c>
      <c r="U625" s="21" t="str">
        <f>IF(FLOTA!G625="","",FLOTA!G625)</f>
        <v/>
      </c>
      <c r="V625" s="21" t="str">
        <f>IF(FLOTA!H625="","",FLOTA!H625)</f>
        <v/>
      </c>
      <c r="W625" s="21" t="str">
        <f>IF(FLOTA!L625="","",FLOTA!L625)</f>
        <v/>
      </c>
      <c r="X625" s="25" t="str">
        <f t="shared" si="90"/>
        <v/>
      </c>
      <c r="Y625" s="24" t="str">
        <f t="shared" si="91"/>
        <v/>
      </c>
      <c r="Z625" s="25" t="str">
        <f t="shared" si="92"/>
        <v/>
      </c>
    </row>
    <row r="626" spans="9:26">
      <c r="I626" s="24">
        <f t="shared" si="84"/>
        <v>0</v>
      </c>
      <c r="J626" s="24" t="str">
        <f t="shared" si="85"/>
        <v>NO</v>
      </c>
      <c r="K626" s="24" t="str">
        <f t="shared" si="86"/>
        <v>NO</v>
      </c>
      <c r="L626" s="24" t="str">
        <f t="shared" si="87"/>
        <v>NO</v>
      </c>
      <c r="M626" s="24" t="str">
        <f t="shared" si="88"/>
        <v>NO</v>
      </c>
      <c r="N626" s="18" t="str">
        <f t="shared" si="89"/>
        <v/>
      </c>
      <c r="O626" s="21" t="str">
        <f>IF(FLOTA!A626="","",FLOTA!A626)</f>
        <v/>
      </c>
      <c r="P626" s="21" t="str">
        <f>IF(FLOTA!B626="","",FLOTA!B626)</f>
        <v/>
      </c>
      <c r="Q626" s="21" t="str">
        <f>IF(FLOTA!C626="","",FLOTA!C626)</f>
        <v/>
      </c>
      <c r="R626" s="21" t="str">
        <f>IF(FLOTA!D626="","",FLOTA!D626)</f>
        <v/>
      </c>
      <c r="S626" s="21" t="str">
        <f>IF(FLOTA!E626="","",FLOTA!E626)</f>
        <v/>
      </c>
      <c r="T626" s="21" t="str">
        <f>IF(FLOTA!F626="","",FLOTA!F626)</f>
        <v/>
      </c>
      <c r="U626" s="21" t="str">
        <f>IF(FLOTA!G626="","",FLOTA!G626)</f>
        <v/>
      </c>
      <c r="V626" s="21" t="str">
        <f>IF(FLOTA!H626="","",FLOTA!H626)</f>
        <v/>
      </c>
      <c r="W626" s="21" t="str">
        <f>IF(FLOTA!L626="","",FLOTA!L626)</f>
        <v/>
      </c>
      <c r="X626" s="25" t="str">
        <f t="shared" si="90"/>
        <v/>
      </c>
      <c r="Y626" s="24" t="str">
        <f t="shared" si="91"/>
        <v/>
      </c>
      <c r="Z626" s="25" t="str">
        <f t="shared" si="92"/>
        <v/>
      </c>
    </row>
    <row r="627" spans="9:26">
      <c r="I627" s="24">
        <f t="shared" si="84"/>
        <v>0</v>
      </c>
      <c r="J627" s="24" t="str">
        <f t="shared" si="85"/>
        <v>NO</v>
      </c>
      <c r="K627" s="24" t="str">
        <f t="shared" si="86"/>
        <v>NO</v>
      </c>
      <c r="L627" s="24" t="str">
        <f t="shared" si="87"/>
        <v>NO</v>
      </c>
      <c r="M627" s="24" t="str">
        <f t="shared" si="88"/>
        <v>NO</v>
      </c>
      <c r="N627" s="18" t="str">
        <f t="shared" si="89"/>
        <v/>
      </c>
      <c r="O627" s="21" t="str">
        <f>IF(FLOTA!A627="","",FLOTA!A627)</f>
        <v/>
      </c>
      <c r="P627" s="21" t="str">
        <f>IF(FLOTA!B627="","",FLOTA!B627)</f>
        <v/>
      </c>
      <c r="Q627" s="21" t="str">
        <f>IF(FLOTA!C627="","",FLOTA!C627)</f>
        <v/>
      </c>
      <c r="R627" s="21" t="str">
        <f>IF(FLOTA!D627="","",FLOTA!D627)</f>
        <v/>
      </c>
      <c r="S627" s="21" t="str">
        <f>IF(FLOTA!E627="","",FLOTA!E627)</f>
        <v/>
      </c>
      <c r="T627" s="21" t="str">
        <f>IF(FLOTA!F627="","",FLOTA!F627)</f>
        <v/>
      </c>
      <c r="U627" s="21" t="str">
        <f>IF(FLOTA!G627="","",FLOTA!G627)</f>
        <v/>
      </c>
      <c r="V627" s="21" t="str">
        <f>IF(FLOTA!H627="","",FLOTA!H627)</f>
        <v/>
      </c>
      <c r="W627" s="21" t="str">
        <f>IF(FLOTA!L627="","",FLOTA!L627)</f>
        <v/>
      </c>
      <c r="X627" s="25" t="str">
        <f t="shared" si="90"/>
        <v/>
      </c>
      <c r="Y627" s="24" t="str">
        <f t="shared" si="91"/>
        <v/>
      </c>
      <c r="Z627" s="25" t="str">
        <f t="shared" si="92"/>
        <v/>
      </c>
    </row>
    <row r="628" spans="9:26">
      <c r="I628" s="24">
        <f t="shared" si="84"/>
        <v>0</v>
      </c>
      <c r="J628" s="24" t="str">
        <f t="shared" si="85"/>
        <v>NO</v>
      </c>
      <c r="K628" s="24" t="str">
        <f t="shared" si="86"/>
        <v>NO</v>
      </c>
      <c r="L628" s="24" t="str">
        <f t="shared" si="87"/>
        <v>NO</v>
      </c>
      <c r="M628" s="24" t="str">
        <f t="shared" si="88"/>
        <v>NO</v>
      </c>
      <c r="N628" s="18" t="str">
        <f t="shared" si="89"/>
        <v/>
      </c>
      <c r="O628" s="21" t="str">
        <f>IF(FLOTA!A628="","",FLOTA!A628)</f>
        <v/>
      </c>
      <c r="P628" s="21" t="str">
        <f>IF(FLOTA!B628="","",FLOTA!B628)</f>
        <v/>
      </c>
      <c r="Q628" s="21" t="str">
        <f>IF(FLOTA!C628="","",FLOTA!C628)</f>
        <v/>
      </c>
      <c r="R628" s="21" t="str">
        <f>IF(FLOTA!D628="","",FLOTA!D628)</f>
        <v/>
      </c>
      <c r="S628" s="21" t="str">
        <f>IF(FLOTA!E628="","",FLOTA!E628)</f>
        <v/>
      </c>
      <c r="T628" s="21" t="str">
        <f>IF(FLOTA!F628="","",FLOTA!F628)</f>
        <v/>
      </c>
      <c r="U628" s="21" t="str">
        <f>IF(FLOTA!G628="","",FLOTA!G628)</f>
        <v/>
      </c>
      <c r="V628" s="21" t="str">
        <f>IF(FLOTA!H628="","",FLOTA!H628)</f>
        <v/>
      </c>
      <c r="W628" s="21" t="str">
        <f>IF(FLOTA!L628="","",FLOTA!L628)</f>
        <v/>
      </c>
      <c r="X628" s="25" t="str">
        <f t="shared" si="90"/>
        <v/>
      </c>
      <c r="Y628" s="24" t="str">
        <f t="shared" si="91"/>
        <v/>
      </c>
      <c r="Z628" s="25" t="str">
        <f t="shared" si="92"/>
        <v/>
      </c>
    </row>
    <row r="629" spans="9:26">
      <c r="I629" s="24">
        <f t="shared" si="84"/>
        <v>0</v>
      </c>
      <c r="J629" s="24" t="str">
        <f t="shared" si="85"/>
        <v>NO</v>
      </c>
      <c r="K629" s="24" t="str">
        <f t="shared" si="86"/>
        <v>NO</v>
      </c>
      <c r="L629" s="24" t="str">
        <f t="shared" si="87"/>
        <v>NO</v>
      </c>
      <c r="M629" s="24" t="str">
        <f t="shared" si="88"/>
        <v>NO</v>
      </c>
      <c r="N629" s="18" t="str">
        <f t="shared" si="89"/>
        <v/>
      </c>
      <c r="O629" s="21" t="str">
        <f>IF(FLOTA!A629="","",FLOTA!A629)</f>
        <v/>
      </c>
      <c r="P629" s="21" t="str">
        <f>IF(FLOTA!B629="","",FLOTA!B629)</f>
        <v/>
      </c>
      <c r="Q629" s="21" t="str">
        <f>IF(FLOTA!C629="","",FLOTA!C629)</f>
        <v/>
      </c>
      <c r="R629" s="21" t="str">
        <f>IF(FLOTA!D629="","",FLOTA!D629)</f>
        <v/>
      </c>
      <c r="S629" s="21" t="str">
        <f>IF(FLOTA!E629="","",FLOTA!E629)</f>
        <v/>
      </c>
      <c r="T629" s="21" t="str">
        <f>IF(FLOTA!F629="","",FLOTA!F629)</f>
        <v/>
      </c>
      <c r="U629" s="21" t="str">
        <f>IF(FLOTA!G629="","",FLOTA!G629)</f>
        <v/>
      </c>
      <c r="V629" s="21" t="str">
        <f>IF(FLOTA!H629="","",FLOTA!H629)</f>
        <v/>
      </c>
      <c r="W629" s="21" t="str">
        <f>IF(FLOTA!L629="","",FLOTA!L629)</f>
        <v/>
      </c>
      <c r="X629" s="25" t="str">
        <f t="shared" si="90"/>
        <v/>
      </c>
      <c r="Y629" s="24" t="str">
        <f t="shared" si="91"/>
        <v/>
      </c>
      <c r="Z629" s="25" t="str">
        <f t="shared" si="92"/>
        <v/>
      </c>
    </row>
    <row r="630" spans="9:26">
      <c r="I630" s="24">
        <f t="shared" si="84"/>
        <v>0</v>
      </c>
      <c r="J630" s="24" t="str">
        <f t="shared" si="85"/>
        <v>NO</v>
      </c>
      <c r="K630" s="24" t="str">
        <f t="shared" si="86"/>
        <v>NO</v>
      </c>
      <c r="L630" s="24" t="str">
        <f t="shared" si="87"/>
        <v>NO</v>
      </c>
      <c r="M630" s="24" t="str">
        <f t="shared" si="88"/>
        <v>NO</v>
      </c>
      <c r="N630" s="18" t="str">
        <f t="shared" si="89"/>
        <v/>
      </c>
      <c r="O630" s="21" t="str">
        <f>IF(FLOTA!A630="","",FLOTA!A630)</f>
        <v/>
      </c>
      <c r="P630" s="21" t="str">
        <f>IF(FLOTA!B630="","",FLOTA!B630)</f>
        <v/>
      </c>
      <c r="Q630" s="21" t="str">
        <f>IF(FLOTA!C630="","",FLOTA!C630)</f>
        <v/>
      </c>
      <c r="R630" s="21" t="str">
        <f>IF(FLOTA!D630="","",FLOTA!D630)</f>
        <v/>
      </c>
      <c r="S630" s="21" t="str">
        <f>IF(FLOTA!E630="","",FLOTA!E630)</f>
        <v/>
      </c>
      <c r="T630" s="21" t="str">
        <f>IF(FLOTA!F630="","",FLOTA!F630)</f>
        <v/>
      </c>
      <c r="U630" s="21" t="str">
        <f>IF(FLOTA!G630="","",FLOTA!G630)</f>
        <v/>
      </c>
      <c r="V630" s="21" t="str">
        <f>IF(FLOTA!H630="","",FLOTA!H630)</f>
        <v/>
      </c>
      <c r="W630" s="21" t="str">
        <f>IF(FLOTA!L630="","",FLOTA!L630)</f>
        <v/>
      </c>
      <c r="X630" s="25" t="str">
        <f t="shared" si="90"/>
        <v/>
      </c>
      <c r="Y630" s="24" t="str">
        <f t="shared" si="91"/>
        <v/>
      </c>
      <c r="Z630" s="25" t="str">
        <f t="shared" si="92"/>
        <v/>
      </c>
    </row>
    <row r="631" spans="9:26">
      <c r="I631" s="24">
        <f t="shared" si="84"/>
        <v>0</v>
      </c>
      <c r="J631" s="24" t="str">
        <f t="shared" si="85"/>
        <v>NO</v>
      </c>
      <c r="K631" s="24" t="str">
        <f t="shared" si="86"/>
        <v>NO</v>
      </c>
      <c r="L631" s="24" t="str">
        <f t="shared" si="87"/>
        <v>NO</v>
      </c>
      <c r="M631" s="24" t="str">
        <f t="shared" si="88"/>
        <v>NO</v>
      </c>
      <c r="N631" s="18" t="str">
        <f t="shared" si="89"/>
        <v/>
      </c>
      <c r="O631" s="21" t="str">
        <f>IF(FLOTA!A631="","",FLOTA!A631)</f>
        <v/>
      </c>
      <c r="P631" s="21" t="str">
        <f>IF(FLOTA!B631="","",FLOTA!B631)</f>
        <v/>
      </c>
      <c r="Q631" s="21" t="str">
        <f>IF(FLOTA!C631="","",FLOTA!C631)</f>
        <v/>
      </c>
      <c r="R631" s="21" t="str">
        <f>IF(FLOTA!D631="","",FLOTA!D631)</f>
        <v/>
      </c>
      <c r="S631" s="21" t="str">
        <f>IF(FLOTA!E631="","",FLOTA!E631)</f>
        <v/>
      </c>
      <c r="T631" s="21" t="str">
        <f>IF(FLOTA!F631="","",FLOTA!F631)</f>
        <v/>
      </c>
      <c r="U631" s="21" t="str">
        <f>IF(FLOTA!G631="","",FLOTA!G631)</f>
        <v/>
      </c>
      <c r="V631" s="21" t="str">
        <f>IF(FLOTA!H631="","",FLOTA!H631)</f>
        <v/>
      </c>
      <c r="W631" s="21" t="str">
        <f>IF(FLOTA!L631="","",FLOTA!L631)</f>
        <v/>
      </c>
      <c r="X631" s="25" t="str">
        <f t="shared" si="90"/>
        <v/>
      </c>
      <c r="Y631" s="24" t="str">
        <f t="shared" si="91"/>
        <v/>
      </c>
      <c r="Z631" s="25" t="str">
        <f t="shared" si="92"/>
        <v/>
      </c>
    </row>
    <row r="632" spans="9:26">
      <c r="I632" s="24">
        <f t="shared" si="84"/>
        <v>0</v>
      </c>
      <c r="J632" s="24" t="str">
        <f t="shared" si="85"/>
        <v>NO</v>
      </c>
      <c r="K632" s="24" t="str">
        <f t="shared" si="86"/>
        <v>NO</v>
      </c>
      <c r="L632" s="24" t="str">
        <f t="shared" si="87"/>
        <v>NO</v>
      </c>
      <c r="M632" s="24" t="str">
        <f t="shared" si="88"/>
        <v>NO</v>
      </c>
      <c r="N632" s="18" t="str">
        <f t="shared" si="89"/>
        <v/>
      </c>
      <c r="O632" s="21" t="str">
        <f>IF(FLOTA!A632="","",FLOTA!A632)</f>
        <v/>
      </c>
      <c r="P632" s="21" t="str">
        <f>IF(FLOTA!B632="","",FLOTA!B632)</f>
        <v/>
      </c>
      <c r="Q632" s="21" t="str">
        <f>IF(FLOTA!C632="","",FLOTA!C632)</f>
        <v/>
      </c>
      <c r="R632" s="21" t="str">
        <f>IF(FLOTA!D632="","",FLOTA!D632)</f>
        <v/>
      </c>
      <c r="S632" s="21" t="str">
        <f>IF(FLOTA!E632="","",FLOTA!E632)</f>
        <v/>
      </c>
      <c r="T632" s="21" t="str">
        <f>IF(FLOTA!F632="","",FLOTA!F632)</f>
        <v/>
      </c>
      <c r="U632" s="21" t="str">
        <f>IF(FLOTA!G632="","",FLOTA!G632)</f>
        <v/>
      </c>
      <c r="V632" s="21" t="str">
        <f>IF(FLOTA!H632="","",FLOTA!H632)</f>
        <v/>
      </c>
      <c r="W632" s="21" t="str">
        <f>IF(FLOTA!L632="","",FLOTA!L632)</f>
        <v/>
      </c>
      <c r="X632" s="25" t="str">
        <f t="shared" si="90"/>
        <v/>
      </c>
      <c r="Y632" s="24" t="str">
        <f t="shared" si="91"/>
        <v/>
      </c>
      <c r="Z632" s="25" t="str">
        <f t="shared" si="92"/>
        <v/>
      </c>
    </row>
    <row r="633" spans="9:26">
      <c r="I633" s="24">
        <f t="shared" si="84"/>
        <v>0</v>
      </c>
      <c r="J633" s="24" t="str">
        <f t="shared" si="85"/>
        <v>NO</v>
      </c>
      <c r="K633" s="24" t="str">
        <f t="shared" si="86"/>
        <v>NO</v>
      </c>
      <c r="L633" s="24" t="str">
        <f t="shared" si="87"/>
        <v>NO</v>
      </c>
      <c r="M633" s="24" t="str">
        <f t="shared" si="88"/>
        <v>NO</v>
      </c>
      <c r="N633" s="18" t="str">
        <f t="shared" si="89"/>
        <v/>
      </c>
      <c r="O633" s="21" t="str">
        <f>IF(FLOTA!A633="","",FLOTA!A633)</f>
        <v/>
      </c>
      <c r="P633" s="21" t="str">
        <f>IF(FLOTA!B633="","",FLOTA!B633)</f>
        <v/>
      </c>
      <c r="Q633" s="21" t="str">
        <f>IF(FLOTA!C633="","",FLOTA!C633)</f>
        <v/>
      </c>
      <c r="R633" s="21" t="str">
        <f>IF(FLOTA!D633="","",FLOTA!D633)</f>
        <v/>
      </c>
      <c r="S633" s="21" t="str">
        <f>IF(FLOTA!E633="","",FLOTA!E633)</f>
        <v/>
      </c>
      <c r="T633" s="21" t="str">
        <f>IF(FLOTA!F633="","",FLOTA!F633)</f>
        <v/>
      </c>
      <c r="U633" s="21" t="str">
        <f>IF(FLOTA!G633="","",FLOTA!G633)</f>
        <v/>
      </c>
      <c r="V633" s="21" t="str">
        <f>IF(FLOTA!H633="","",FLOTA!H633)</f>
        <v/>
      </c>
      <c r="W633" s="21" t="str">
        <f>IF(FLOTA!L633="","",FLOTA!L633)</f>
        <v/>
      </c>
      <c r="X633" s="25" t="str">
        <f t="shared" si="90"/>
        <v/>
      </c>
      <c r="Y633" s="24" t="str">
        <f t="shared" si="91"/>
        <v/>
      </c>
      <c r="Z633" s="25" t="str">
        <f t="shared" si="92"/>
        <v/>
      </c>
    </row>
    <row r="634" spans="9:26">
      <c r="I634" s="24">
        <f t="shared" si="84"/>
        <v>0</v>
      </c>
      <c r="J634" s="24" t="str">
        <f t="shared" si="85"/>
        <v>NO</v>
      </c>
      <c r="K634" s="24" t="str">
        <f t="shared" si="86"/>
        <v>NO</v>
      </c>
      <c r="L634" s="24" t="str">
        <f t="shared" si="87"/>
        <v>NO</v>
      </c>
      <c r="M634" s="24" t="str">
        <f t="shared" si="88"/>
        <v>NO</v>
      </c>
      <c r="N634" s="18" t="str">
        <f t="shared" si="89"/>
        <v/>
      </c>
      <c r="O634" s="21" t="str">
        <f>IF(FLOTA!A634="","",FLOTA!A634)</f>
        <v/>
      </c>
      <c r="P634" s="21" t="str">
        <f>IF(FLOTA!B634="","",FLOTA!B634)</f>
        <v/>
      </c>
      <c r="Q634" s="21" t="str">
        <f>IF(FLOTA!C634="","",FLOTA!C634)</f>
        <v/>
      </c>
      <c r="R634" s="21" t="str">
        <f>IF(FLOTA!D634="","",FLOTA!D634)</f>
        <v/>
      </c>
      <c r="S634" s="21" t="str">
        <f>IF(FLOTA!E634="","",FLOTA!E634)</f>
        <v/>
      </c>
      <c r="T634" s="21" t="str">
        <f>IF(FLOTA!F634="","",FLOTA!F634)</f>
        <v/>
      </c>
      <c r="U634" s="21" t="str">
        <f>IF(FLOTA!G634="","",FLOTA!G634)</f>
        <v/>
      </c>
      <c r="V634" s="21" t="str">
        <f>IF(FLOTA!H634="","",FLOTA!H634)</f>
        <v/>
      </c>
      <c r="W634" s="21" t="str">
        <f>IF(FLOTA!L634="","",FLOTA!L634)</f>
        <v/>
      </c>
      <c r="X634" s="25" t="str">
        <f t="shared" si="90"/>
        <v/>
      </c>
      <c r="Y634" s="24" t="str">
        <f t="shared" si="91"/>
        <v/>
      </c>
      <c r="Z634" s="25" t="str">
        <f t="shared" si="92"/>
        <v/>
      </c>
    </row>
    <row r="635" spans="9:26">
      <c r="I635" s="24">
        <f t="shared" si="84"/>
        <v>0</v>
      </c>
      <c r="J635" s="24" t="str">
        <f t="shared" si="85"/>
        <v>NO</v>
      </c>
      <c r="K635" s="24" t="str">
        <f t="shared" si="86"/>
        <v>NO</v>
      </c>
      <c r="L635" s="24" t="str">
        <f t="shared" si="87"/>
        <v>NO</v>
      </c>
      <c r="M635" s="24" t="str">
        <f t="shared" si="88"/>
        <v>NO</v>
      </c>
      <c r="N635" s="18" t="str">
        <f t="shared" si="89"/>
        <v/>
      </c>
      <c r="O635" s="21" t="str">
        <f>IF(FLOTA!A635="","",FLOTA!A635)</f>
        <v/>
      </c>
      <c r="P635" s="21" t="str">
        <f>IF(FLOTA!B635="","",FLOTA!B635)</f>
        <v/>
      </c>
      <c r="Q635" s="21" t="str">
        <f>IF(FLOTA!C635="","",FLOTA!C635)</f>
        <v/>
      </c>
      <c r="R635" s="21" t="str">
        <f>IF(FLOTA!D635="","",FLOTA!D635)</f>
        <v/>
      </c>
      <c r="S635" s="21" t="str">
        <f>IF(FLOTA!E635="","",FLOTA!E635)</f>
        <v/>
      </c>
      <c r="T635" s="21" t="str">
        <f>IF(FLOTA!F635="","",FLOTA!F635)</f>
        <v/>
      </c>
      <c r="U635" s="21" t="str">
        <f>IF(FLOTA!G635="","",FLOTA!G635)</f>
        <v/>
      </c>
      <c r="V635" s="21" t="str">
        <f>IF(FLOTA!H635="","",FLOTA!H635)</f>
        <v/>
      </c>
      <c r="W635" s="21" t="str">
        <f>IF(FLOTA!L635="","",FLOTA!L635)</f>
        <v/>
      </c>
      <c r="X635" s="25" t="str">
        <f t="shared" si="90"/>
        <v/>
      </c>
      <c r="Y635" s="24" t="str">
        <f t="shared" si="91"/>
        <v/>
      </c>
      <c r="Z635" s="25" t="str">
        <f t="shared" si="92"/>
        <v/>
      </c>
    </row>
    <row r="636" spans="9:26">
      <c r="I636" s="24">
        <f t="shared" si="84"/>
        <v>0</v>
      </c>
      <c r="J636" s="24" t="str">
        <f t="shared" si="85"/>
        <v>NO</v>
      </c>
      <c r="K636" s="24" t="str">
        <f t="shared" si="86"/>
        <v>NO</v>
      </c>
      <c r="L636" s="24" t="str">
        <f t="shared" si="87"/>
        <v>NO</v>
      </c>
      <c r="M636" s="24" t="str">
        <f t="shared" si="88"/>
        <v>NO</v>
      </c>
      <c r="N636" s="18" t="str">
        <f t="shared" si="89"/>
        <v/>
      </c>
      <c r="O636" s="21" t="str">
        <f>IF(FLOTA!A636="","",FLOTA!A636)</f>
        <v/>
      </c>
      <c r="P636" s="21" t="str">
        <f>IF(FLOTA!B636="","",FLOTA!B636)</f>
        <v/>
      </c>
      <c r="Q636" s="21" t="str">
        <f>IF(FLOTA!C636="","",FLOTA!C636)</f>
        <v/>
      </c>
      <c r="R636" s="21" t="str">
        <f>IF(FLOTA!D636="","",FLOTA!D636)</f>
        <v/>
      </c>
      <c r="S636" s="21" t="str">
        <f>IF(FLOTA!E636="","",FLOTA!E636)</f>
        <v/>
      </c>
      <c r="T636" s="21" t="str">
        <f>IF(FLOTA!F636="","",FLOTA!F636)</f>
        <v/>
      </c>
      <c r="U636" s="21" t="str">
        <f>IF(FLOTA!G636="","",FLOTA!G636)</f>
        <v/>
      </c>
      <c r="V636" s="21" t="str">
        <f>IF(FLOTA!H636="","",FLOTA!H636)</f>
        <v/>
      </c>
      <c r="W636" s="21" t="str">
        <f>IF(FLOTA!L636="","",FLOTA!L636)</f>
        <v/>
      </c>
      <c r="X636" s="25" t="str">
        <f t="shared" si="90"/>
        <v/>
      </c>
      <c r="Y636" s="24" t="str">
        <f t="shared" si="91"/>
        <v/>
      </c>
      <c r="Z636" s="25" t="str">
        <f t="shared" si="92"/>
        <v/>
      </c>
    </row>
    <row r="637" spans="9:26">
      <c r="I637" s="24">
        <f t="shared" si="84"/>
        <v>0</v>
      </c>
      <c r="J637" s="24" t="str">
        <f t="shared" si="85"/>
        <v>NO</v>
      </c>
      <c r="K637" s="24" t="str">
        <f t="shared" si="86"/>
        <v>NO</v>
      </c>
      <c r="L637" s="24" t="str">
        <f t="shared" si="87"/>
        <v>NO</v>
      </c>
      <c r="M637" s="24" t="str">
        <f t="shared" si="88"/>
        <v>NO</v>
      </c>
      <c r="N637" s="18" t="str">
        <f t="shared" si="89"/>
        <v/>
      </c>
      <c r="O637" s="21" t="str">
        <f>IF(FLOTA!A637="","",FLOTA!A637)</f>
        <v/>
      </c>
      <c r="P637" s="21" t="str">
        <f>IF(FLOTA!B637="","",FLOTA!B637)</f>
        <v/>
      </c>
      <c r="Q637" s="21" t="str">
        <f>IF(FLOTA!C637="","",FLOTA!C637)</f>
        <v/>
      </c>
      <c r="R637" s="21" t="str">
        <f>IF(FLOTA!D637="","",FLOTA!D637)</f>
        <v/>
      </c>
      <c r="S637" s="21" t="str">
        <f>IF(FLOTA!E637="","",FLOTA!E637)</f>
        <v/>
      </c>
      <c r="T637" s="21" t="str">
        <f>IF(FLOTA!F637="","",FLOTA!F637)</f>
        <v/>
      </c>
      <c r="U637" s="21" t="str">
        <f>IF(FLOTA!G637="","",FLOTA!G637)</f>
        <v/>
      </c>
      <c r="V637" s="21" t="str">
        <f>IF(FLOTA!H637="","",FLOTA!H637)</f>
        <v/>
      </c>
      <c r="W637" s="21" t="str">
        <f>IF(FLOTA!L637="","",FLOTA!L637)</f>
        <v/>
      </c>
      <c r="X637" s="25" t="str">
        <f t="shared" si="90"/>
        <v/>
      </c>
      <c r="Y637" s="24" t="str">
        <f t="shared" si="91"/>
        <v/>
      </c>
      <c r="Z637" s="25" t="str">
        <f t="shared" si="92"/>
        <v/>
      </c>
    </row>
    <row r="638" spans="9:26">
      <c r="I638" s="24">
        <f t="shared" si="84"/>
        <v>0</v>
      </c>
      <c r="J638" s="24" t="str">
        <f t="shared" si="85"/>
        <v>NO</v>
      </c>
      <c r="K638" s="24" t="str">
        <f t="shared" si="86"/>
        <v>NO</v>
      </c>
      <c r="L638" s="24" t="str">
        <f t="shared" si="87"/>
        <v>NO</v>
      </c>
      <c r="M638" s="24" t="str">
        <f t="shared" si="88"/>
        <v>NO</v>
      </c>
      <c r="N638" s="18" t="str">
        <f t="shared" si="89"/>
        <v/>
      </c>
      <c r="O638" s="21" t="str">
        <f>IF(FLOTA!A638="","",FLOTA!A638)</f>
        <v/>
      </c>
      <c r="P638" s="21" t="str">
        <f>IF(FLOTA!B638="","",FLOTA!B638)</f>
        <v/>
      </c>
      <c r="Q638" s="21" t="str">
        <f>IF(FLOTA!C638="","",FLOTA!C638)</f>
        <v/>
      </c>
      <c r="R638" s="21" t="str">
        <f>IF(FLOTA!D638="","",FLOTA!D638)</f>
        <v/>
      </c>
      <c r="S638" s="21" t="str">
        <f>IF(FLOTA!E638="","",FLOTA!E638)</f>
        <v/>
      </c>
      <c r="T638" s="21" t="str">
        <f>IF(FLOTA!F638="","",FLOTA!F638)</f>
        <v/>
      </c>
      <c r="U638" s="21" t="str">
        <f>IF(FLOTA!G638="","",FLOTA!G638)</f>
        <v/>
      </c>
      <c r="V638" s="21" t="str">
        <f>IF(FLOTA!H638="","",FLOTA!H638)</f>
        <v/>
      </c>
      <c r="W638" s="21" t="str">
        <f>IF(FLOTA!L638="","",FLOTA!L638)</f>
        <v/>
      </c>
      <c r="X638" s="25" t="str">
        <f t="shared" si="90"/>
        <v/>
      </c>
      <c r="Y638" s="24" t="str">
        <f t="shared" si="91"/>
        <v/>
      </c>
      <c r="Z638" s="25" t="str">
        <f t="shared" si="92"/>
        <v/>
      </c>
    </row>
    <row r="639" spans="9:26">
      <c r="I639" s="24">
        <f t="shared" si="84"/>
        <v>0</v>
      </c>
      <c r="J639" s="24" t="str">
        <f t="shared" si="85"/>
        <v>NO</v>
      </c>
      <c r="K639" s="24" t="str">
        <f t="shared" si="86"/>
        <v>NO</v>
      </c>
      <c r="L639" s="24" t="str">
        <f t="shared" si="87"/>
        <v>NO</v>
      </c>
      <c r="M639" s="24" t="str">
        <f t="shared" si="88"/>
        <v>NO</v>
      </c>
      <c r="N639" s="18" t="str">
        <f t="shared" si="89"/>
        <v/>
      </c>
      <c r="O639" s="21" t="str">
        <f>IF(FLOTA!A639="","",FLOTA!A639)</f>
        <v/>
      </c>
      <c r="P639" s="21" t="str">
        <f>IF(FLOTA!B639="","",FLOTA!B639)</f>
        <v/>
      </c>
      <c r="Q639" s="21" t="str">
        <f>IF(FLOTA!C639="","",FLOTA!C639)</f>
        <v/>
      </c>
      <c r="R639" s="21" t="str">
        <f>IF(FLOTA!D639="","",FLOTA!D639)</f>
        <v/>
      </c>
      <c r="S639" s="21" t="str">
        <f>IF(FLOTA!E639="","",FLOTA!E639)</f>
        <v/>
      </c>
      <c r="T639" s="21" t="str">
        <f>IF(FLOTA!F639="","",FLOTA!F639)</f>
        <v/>
      </c>
      <c r="U639" s="21" t="str">
        <f>IF(FLOTA!G639="","",FLOTA!G639)</f>
        <v/>
      </c>
      <c r="V639" s="21" t="str">
        <f>IF(FLOTA!H639="","",FLOTA!H639)</f>
        <v/>
      </c>
      <c r="W639" s="21" t="str">
        <f>IF(FLOTA!L639="","",FLOTA!L639)</f>
        <v/>
      </c>
      <c r="X639" s="25" t="str">
        <f t="shared" si="90"/>
        <v/>
      </c>
      <c r="Y639" s="24" t="str">
        <f t="shared" si="91"/>
        <v/>
      </c>
      <c r="Z639" s="25" t="str">
        <f t="shared" si="92"/>
        <v/>
      </c>
    </row>
    <row r="640" spans="9:26">
      <c r="I640" s="24">
        <f t="shared" si="84"/>
        <v>0</v>
      </c>
      <c r="J640" s="24" t="str">
        <f t="shared" si="85"/>
        <v>NO</v>
      </c>
      <c r="K640" s="24" t="str">
        <f t="shared" si="86"/>
        <v>NO</v>
      </c>
      <c r="L640" s="24" t="str">
        <f t="shared" si="87"/>
        <v>NO</v>
      </c>
      <c r="M640" s="24" t="str">
        <f t="shared" si="88"/>
        <v>NO</v>
      </c>
      <c r="N640" s="18" t="str">
        <f t="shared" si="89"/>
        <v/>
      </c>
      <c r="O640" s="21" t="str">
        <f>IF(FLOTA!A640="","",FLOTA!A640)</f>
        <v/>
      </c>
      <c r="P640" s="21" t="str">
        <f>IF(FLOTA!B640="","",FLOTA!B640)</f>
        <v/>
      </c>
      <c r="Q640" s="21" t="str">
        <f>IF(FLOTA!C640="","",FLOTA!C640)</f>
        <v/>
      </c>
      <c r="R640" s="21" t="str">
        <f>IF(FLOTA!D640="","",FLOTA!D640)</f>
        <v/>
      </c>
      <c r="S640" s="21" t="str">
        <f>IF(FLOTA!E640="","",FLOTA!E640)</f>
        <v/>
      </c>
      <c r="T640" s="21" t="str">
        <f>IF(FLOTA!F640="","",FLOTA!F640)</f>
        <v/>
      </c>
      <c r="U640" s="21" t="str">
        <f>IF(FLOTA!G640="","",FLOTA!G640)</f>
        <v/>
      </c>
      <c r="V640" s="21" t="str">
        <f>IF(FLOTA!H640="","",FLOTA!H640)</f>
        <v/>
      </c>
      <c r="W640" s="21" t="str">
        <f>IF(FLOTA!L640="","",FLOTA!L640)</f>
        <v/>
      </c>
      <c r="X640" s="25" t="str">
        <f t="shared" si="90"/>
        <v/>
      </c>
      <c r="Y640" s="24" t="str">
        <f t="shared" si="91"/>
        <v/>
      </c>
      <c r="Z640" s="25" t="str">
        <f t="shared" si="92"/>
        <v/>
      </c>
    </row>
    <row r="641" spans="9:26">
      <c r="I641" s="24">
        <f t="shared" si="84"/>
        <v>0</v>
      </c>
      <c r="J641" s="24" t="str">
        <f t="shared" si="85"/>
        <v>NO</v>
      </c>
      <c r="K641" s="24" t="str">
        <f t="shared" si="86"/>
        <v>NO</v>
      </c>
      <c r="L641" s="24" t="str">
        <f t="shared" si="87"/>
        <v>NO</v>
      </c>
      <c r="M641" s="24" t="str">
        <f t="shared" si="88"/>
        <v>NO</v>
      </c>
      <c r="N641" s="18" t="str">
        <f t="shared" si="89"/>
        <v/>
      </c>
      <c r="O641" s="21" t="str">
        <f>IF(FLOTA!A641="","",FLOTA!A641)</f>
        <v/>
      </c>
      <c r="P641" s="21" t="str">
        <f>IF(FLOTA!B641="","",FLOTA!B641)</f>
        <v/>
      </c>
      <c r="Q641" s="21" t="str">
        <f>IF(FLOTA!C641="","",FLOTA!C641)</f>
        <v/>
      </c>
      <c r="R641" s="21" t="str">
        <f>IF(FLOTA!D641="","",FLOTA!D641)</f>
        <v/>
      </c>
      <c r="S641" s="21" t="str">
        <f>IF(FLOTA!E641="","",FLOTA!E641)</f>
        <v/>
      </c>
      <c r="T641" s="21" t="str">
        <f>IF(FLOTA!F641="","",FLOTA!F641)</f>
        <v/>
      </c>
      <c r="U641" s="21" t="str">
        <f>IF(FLOTA!G641="","",FLOTA!G641)</f>
        <v/>
      </c>
      <c r="V641" s="21" t="str">
        <f>IF(FLOTA!H641="","",FLOTA!H641)</f>
        <v/>
      </c>
      <c r="W641" s="21" t="str">
        <f>IF(FLOTA!L641="","",FLOTA!L641)</f>
        <v/>
      </c>
      <c r="X641" s="25" t="str">
        <f t="shared" si="90"/>
        <v/>
      </c>
      <c r="Y641" s="24" t="str">
        <f t="shared" si="91"/>
        <v/>
      </c>
      <c r="Z641" s="25" t="str">
        <f t="shared" si="92"/>
        <v/>
      </c>
    </row>
    <row r="642" spans="9:26">
      <c r="I642" s="24">
        <f t="shared" si="84"/>
        <v>0</v>
      </c>
      <c r="J642" s="24" t="str">
        <f t="shared" si="85"/>
        <v>NO</v>
      </c>
      <c r="K642" s="24" t="str">
        <f t="shared" si="86"/>
        <v>NO</v>
      </c>
      <c r="L642" s="24" t="str">
        <f t="shared" si="87"/>
        <v>NO</v>
      </c>
      <c r="M642" s="24" t="str">
        <f t="shared" si="88"/>
        <v>NO</v>
      </c>
      <c r="N642" s="18" t="str">
        <f t="shared" si="89"/>
        <v/>
      </c>
      <c r="O642" s="21" t="str">
        <f>IF(FLOTA!A642="","",FLOTA!A642)</f>
        <v/>
      </c>
      <c r="P642" s="21" t="str">
        <f>IF(FLOTA!B642="","",FLOTA!B642)</f>
        <v/>
      </c>
      <c r="Q642" s="21" t="str">
        <f>IF(FLOTA!C642="","",FLOTA!C642)</f>
        <v/>
      </c>
      <c r="R642" s="21" t="str">
        <f>IF(FLOTA!D642="","",FLOTA!D642)</f>
        <v/>
      </c>
      <c r="S642" s="21" t="str">
        <f>IF(FLOTA!E642="","",FLOTA!E642)</f>
        <v/>
      </c>
      <c r="T642" s="21" t="str">
        <f>IF(FLOTA!F642="","",FLOTA!F642)</f>
        <v/>
      </c>
      <c r="U642" s="21" t="str">
        <f>IF(FLOTA!G642="","",FLOTA!G642)</f>
        <v/>
      </c>
      <c r="V642" s="21" t="str">
        <f>IF(FLOTA!H642="","",FLOTA!H642)</f>
        <v/>
      </c>
      <c r="W642" s="21" t="str">
        <f>IF(FLOTA!L642="","",FLOTA!L642)</f>
        <v/>
      </c>
      <c r="X642" s="25" t="str">
        <f t="shared" si="90"/>
        <v/>
      </c>
      <c r="Y642" s="24" t="str">
        <f t="shared" si="91"/>
        <v/>
      </c>
      <c r="Z642" s="25" t="str">
        <f t="shared" si="92"/>
        <v/>
      </c>
    </row>
    <row r="643" spans="9:26">
      <c r="I643" s="24">
        <f t="shared" ref="I643:I706" si="93">IF(N643="",0,IFERROR(K643*J643+L643,"NO"))</f>
        <v>0</v>
      </c>
      <c r="J643" s="24" t="str">
        <f t="shared" ref="J643:J706" si="94">IF(N643="","NO",RANK(X643,$X$2:$X$1001))</f>
        <v>NO</v>
      </c>
      <c r="K643" s="24" t="str">
        <f t="shared" ref="K643:K706" si="95">IF(N643="","NO",RANK(Z643,$Z$2:$Z$1001))</f>
        <v>NO</v>
      </c>
      <c r="L643" s="24" t="str">
        <f t="shared" ref="L643:L706" si="96">IFERROR(IF(N643="","NO",RANK(N643,$N$2:$N$1001)),100)</f>
        <v>NO</v>
      </c>
      <c r="M643" s="24" t="str">
        <f t="shared" ref="M643:M706" si="97">IF(N643="","NO",RANK(I643,$I$2:$I$1001))</f>
        <v>NO</v>
      </c>
      <c r="N643" s="18" t="str">
        <f t="shared" ref="N643:N706" si="98">IF(X643=$D$3,O643,"")</f>
        <v/>
      </c>
      <c r="O643" s="21" t="str">
        <f>IF(FLOTA!A643="","",FLOTA!A643)</f>
        <v/>
      </c>
      <c r="P643" s="21" t="str">
        <f>IF(FLOTA!B643="","",FLOTA!B643)</f>
        <v/>
      </c>
      <c r="Q643" s="21" t="str">
        <f>IF(FLOTA!C643="","",FLOTA!C643)</f>
        <v/>
      </c>
      <c r="R643" s="21" t="str">
        <f>IF(FLOTA!D643="","",FLOTA!D643)</f>
        <v/>
      </c>
      <c r="S643" s="21" t="str">
        <f>IF(FLOTA!E643="","",FLOTA!E643)</f>
        <v/>
      </c>
      <c r="T643" s="21" t="str">
        <f>IF(FLOTA!F643="","",FLOTA!F643)</f>
        <v/>
      </c>
      <c r="U643" s="21" t="str">
        <f>IF(FLOTA!G643="","",FLOTA!G643)</f>
        <v/>
      </c>
      <c r="V643" s="21" t="str">
        <f>IF(FLOTA!H643="","",FLOTA!H643)</f>
        <v/>
      </c>
      <c r="W643" s="21" t="str">
        <f>IF(FLOTA!L643="","",FLOTA!L643)</f>
        <v/>
      </c>
      <c r="X643" s="25" t="str">
        <f t="shared" ref="X643:X706" si="99">IF(Y643=$F$2,IFERROR(MONTH(S643),""),"")</f>
        <v/>
      </c>
      <c r="Y643" s="24" t="str">
        <f t="shared" ref="Y643:Y706" si="100">IFERROR(YEAR(S643),"")</f>
        <v/>
      </c>
      <c r="Z643" s="25" t="str">
        <f t="shared" ref="Z643:Z706" si="101">IF(X643=$D$3,IFERROR(DAY(S643),""),"")</f>
        <v/>
      </c>
    </row>
    <row r="644" spans="9:26">
      <c r="I644" s="24">
        <f t="shared" si="93"/>
        <v>0</v>
      </c>
      <c r="J644" s="24" t="str">
        <f t="shared" si="94"/>
        <v>NO</v>
      </c>
      <c r="K644" s="24" t="str">
        <f t="shared" si="95"/>
        <v>NO</v>
      </c>
      <c r="L644" s="24" t="str">
        <f t="shared" si="96"/>
        <v>NO</v>
      </c>
      <c r="M644" s="24" t="str">
        <f t="shared" si="97"/>
        <v>NO</v>
      </c>
      <c r="N644" s="18" t="str">
        <f t="shared" si="98"/>
        <v/>
      </c>
      <c r="O644" s="21" t="str">
        <f>IF(FLOTA!A644="","",FLOTA!A644)</f>
        <v/>
      </c>
      <c r="P644" s="21" t="str">
        <f>IF(FLOTA!B644="","",FLOTA!B644)</f>
        <v/>
      </c>
      <c r="Q644" s="21" t="str">
        <f>IF(FLOTA!C644="","",FLOTA!C644)</f>
        <v/>
      </c>
      <c r="R644" s="21" t="str">
        <f>IF(FLOTA!D644="","",FLOTA!D644)</f>
        <v/>
      </c>
      <c r="S644" s="21" t="str">
        <f>IF(FLOTA!E644="","",FLOTA!E644)</f>
        <v/>
      </c>
      <c r="T644" s="21" t="str">
        <f>IF(FLOTA!F644="","",FLOTA!F644)</f>
        <v/>
      </c>
      <c r="U644" s="21" t="str">
        <f>IF(FLOTA!G644="","",FLOTA!G644)</f>
        <v/>
      </c>
      <c r="V644" s="21" t="str">
        <f>IF(FLOTA!H644="","",FLOTA!H644)</f>
        <v/>
      </c>
      <c r="W644" s="21" t="str">
        <f>IF(FLOTA!L644="","",FLOTA!L644)</f>
        <v/>
      </c>
      <c r="X644" s="25" t="str">
        <f t="shared" si="99"/>
        <v/>
      </c>
      <c r="Y644" s="24" t="str">
        <f t="shared" si="100"/>
        <v/>
      </c>
      <c r="Z644" s="25" t="str">
        <f t="shared" si="101"/>
        <v/>
      </c>
    </row>
    <row r="645" spans="9:26">
      <c r="I645" s="24">
        <f t="shared" si="93"/>
        <v>0</v>
      </c>
      <c r="J645" s="24" t="str">
        <f t="shared" si="94"/>
        <v>NO</v>
      </c>
      <c r="K645" s="24" t="str">
        <f t="shared" si="95"/>
        <v>NO</v>
      </c>
      <c r="L645" s="24" t="str">
        <f t="shared" si="96"/>
        <v>NO</v>
      </c>
      <c r="M645" s="24" t="str">
        <f t="shared" si="97"/>
        <v>NO</v>
      </c>
      <c r="N645" s="18" t="str">
        <f t="shared" si="98"/>
        <v/>
      </c>
      <c r="O645" s="21" t="str">
        <f>IF(FLOTA!A645="","",FLOTA!A645)</f>
        <v/>
      </c>
      <c r="P645" s="21" t="str">
        <f>IF(FLOTA!B645="","",FLOTA!B645)</f>
        <v/>
      </c>
      <c r="Q645" s="21" t="str">
        <f>IF(FLOTA!C645="","",FLOTA!C645)</f>
        <v/>
      </c>
      <c r="R645" s="21" t="str">
        <f>IF(FLOTA!D645="","",FLOTA!D645)</f>
        <v/>
      </c>
      <c r="S645" s="21" t="str">
        <f>IF(FLOTA!E645="","",FLOTA!E645)</f>
        <v/>
      </c>
      <c r="T645" s="21" t="str">
        <f>IF(FLOTA!F645="","",FLOTA!F645)</f>
        <v/>
      </c>
      <c r="U645" s="21" t="str">
        <f>IF(FLOTA!G645="","",FLOTA!G645)</f>
        <v/>
      </c>
      <c r="V645" s="21" t="str">
        <f>IF(FLOTA!H645="","",FLOTA!H645)</f>
        <v/>
      </c>
      <c r="W645" s="21" t="str">
        <f>IF(FLOTA!L645="","",FLOTA!L645)</f>
        <v/>
      </c>
      <c r="X645" s="25" t="str">
        <f t="shared" si="99"/>
        <v/>
      </c>
      <c r="Y645" s="24" t="str">
        <f t="shared" si="100"/>
        <v/>
      </c>
      <c r="Z645" s="25" t="str">
        <f t="shared" si="101"/>
        <v/>
      </c>
    </row>
    <row r="646" spans="9:26">
      <c r="I646" s="24">
        <f t="shared" si="93"/>
        <v>0</v>
      </c>
      <c r="J646" s="24" t="str">
        <f t="shared" si="94"/>
        <v>NO</v>
      </c>
      <c r="K646" s="24" t="str">
        <f t="shared" si="95"/>
        <v>NO</v>
      </c>
      <c r="L646" s="24" t="str">
        <f t="shared" si="96"/>
        <v>NO</v>
      </c>
      <c r="M646" s="24" t="str">
        <f t="shared" si="97"/>
        <v>NO</v>
      </c>
      <c r="N646" s="18" t="str">
        <f t="shared" si="98"/>
        <v/>
      </c>
      <c r="O646" s="21" t="str">
        <f>IF(FLOTA!A646="","",FLOTA!A646)</f>
        <v/>
      </c>
      <c r="P646" s="21" t="str">
        <f>IF(FLOTA!B646="","",FLOTA!B646)</f>
        <v/>
      </c>
      <c r="Q646" s="21" t="str">
        <f>IF(FLOTA!C646="","",FLOTA!C646)</f>
        <v/>
      </c>
      <c r="R646" s="21" t="str">
        <f>IF(FLOTA!D646="","",FLOTA!D646)</f>
        <v/>
      </c>
      <c r="S646" s="21" t="str">
        <f>IF(FLOTA!E646="","",FLOTA!E646)</f>
        <v/>
      </c>
      <c r="T646" s="21" t="str">
        <f>IF(FLOTA!F646="","",FLOTA!F646)</f>
        <v/>
      </c>
      <c r="U646" s="21" t="str">
        <f>IF(FLOTA!G646="","",FLOTA!G646)</f>
        <v/>
      </c>
      <c r="V646" s="21" t="str">
        <f>IF(FLOTA!H646="","",FLOTA!H646)</f>
        <v/>
      </c>
      <c r="W646" s="21" t="str">
        <f>IF(FLOTA!L646="","",FLOTA!L646)</f>
        <v/>
      </c>
      <c r="X646" s="25" t="str">
        <f t="shared" si="99"/>
        <v/>
      </c>
      <c r="Y646" s="24" t="str">
        <f t="shared" si="100"/>
        <v/>
      </c>
      <c r="Z646" s="25" t="str">
        <f t="shared" si="101"/>
        <v/>
      </c>
    </row>
    <row r="647" spans="9:26">
      <c r="I647" s="24">
        <f t="shared" si="93"/>
        <v>0</v>
      </c>
      <c r="J647" s="24" t="str">
        <f t="shared" si="94"/>
        <v>NO</v>
      </c>
      <c r="K647" s="24" t="str">
        <f t="shared" si="95"/>
        <v>NO</v>
      </c>
      <c r="L647" s="24" t="str">
        <f t="shared" si="96"/>
        <v>NO</v>
      </c>
      <c r="M647" s="24" t="str">
        <f t="shared" si="97"/>
        <v>NO</v>
      </c>
      <c r="N647" s="18" t="str">
        <f t="shared" si="98"/>
        <v/>
      </c>
      <c r="O647" s="21" t="str">
        <f>IF(FLOTA!A647="","",FLOTA!A647)</f>
        <v/>
      </c>
      <c r="P647" s="21" t="str">
        <f>IF(FLOTA!B647="","",FLOTA!B647)</f>
        <v/>
      </c>
      <c r="Q647" s="21" t="str">
        <f>IF(FLOTA!C647="","",FLOTA!C647)</f>
        <v/>
      </c>
      <c r="R647" s="21" t="str">
        <f>IF(FLOTA!D647="","",FLOTA!D647)</f>
        <v/>
      </c>
      <c r="S647" s="21" t="str">
        <f>IF(FLOTA!E647="","",FLOTA!E647)</f>
        <v/>
      </c>
      <c r="T647" s="21" t="str">
        <f>IF(FLOTA!F647="","",FLOTA!F647)</f>
        <v/>
      </c>
      <c r="U647" s="21" t="str">
        <f>IF(FLOTA!G647="","",FLOTA!G647)</f>
        <v/>
      </c>
      <c r="V647" s="21" t="str">
        <f>IF(FLOTA!H647="","",FLOTA!H647)</f>
        <v/>
      </c>
      <c r="W647" s="21" t="str">
        <f>IF(FLOTA!L647="","",FLOTA!L647)</f>
        <v/>
      </c>
      <c r="X647" s="25" t="str">
        <f t="shared" si="99"/>
        <v/>
      </c>
      <c r="Y647" s="24" t="str">
        <f t="shared" si="100"/>
        <v/>
      </c>
      <c r="Z647" s="25" t="str">
        <f t="shared" si="101"/>
        <v/>
      </c>
    </row>
    <row r="648" spans="9:26">
      <c r="I648" s="24">
        <f t="shared" si="93"/>
        <v>0</v>
      </c>
      <c r="J648" s="24" t="str">
        <f t="shared" si="94"/>
        <v>NO</v>
      </c>
      <c r="K648" s="24" t="str">
        <f t="shared" si="95"/>
        <v>NO</v>
      </c>
      <c r="L648" s="24" t="str">
        <f t="shared" si="96"/>
        <v>NO</v>
      </c>
      <c r="M648" s="24" t="str">
        <f t="shared" si="97"/>
        <v>NO</v>
      </c>
      <c r="N648" s="18" t="str">
        <f t="shared" si="98"/>
        <v/>
      </c>
      <c r="O648" s="21" t="str">
        <f>IF(FLOTA!A648="","",FLOTA!A648)</f>
        <v/>
      </c>
      <c r="P648" s="21" t="str">
        <f>IF(FLOTA!B648="","",FLOTA!B648)</f>
        <v/>
      </c>
      <c r="Q648" s="21" t="str">
        <f>IF(FLOTA!C648="","",FLOTA!C648)</f>
        <v/>
      </c>
      <c r="R648" s="21" t="str">
        <f>IF(FLOTA!D648="","",FLOTA!D648)</f>
        <v/>
      </c>
      <c r="S648" s="21" t="str">
        <f>IF(FLOTA!E648="","",FLOTA!E648)</f>
        <v/>
      </c>
      <c r="T648" s="21" t="str">
        <f>IF(FLOTA!F648="","",FLOTA!F648)</f>
        <v/>
      </c>
      <c r="U648" s="21" t="str">
        <f>IF(FLOTA!G648="","",FLOTA!G648)</f>
        <v/>
      </c>
      <c r="V648" s="21" t="str">
        <f>IF(FLOTA!H648="","",FLOTA!H648)</f>
        <v/>
      </c>
      <c r="W648" s="21" t="str">
        <f>IF(FLOTA!L648="","",FLOTA!L648)</f>
        <v/>
      </c>
      <c r="X648" s="25" t="str">
        <f t="shared" si="99"/>
        <v/>
      </c>
      <c r="Y648" s="24" t="str">
        <f t="shared" si="100"/>
        <v/>
      </c>
      <c r="Z648" s="25" t="str">
        <f t="shared" si="101"/>
        <v/>
      </c>
    </row>
    <row r="649" spans="9:26">
      <c r="I649" s="24">
        <f t="shared" si="93"/>
        <v>0</v>
      </c>
      <c r="J649" s="24" t="str">
        <f t="shared" si="94"/>
        <v>NO</v>
      </c>
      <c r="K649" s="24" t="str">
        <f t="shared" si="95"/>
        <v>NO</v>
      </c>
      <c r="L649" s="24" t="str">
        <f t="shared" si="96"/>
        <v>NO</v>
      </c>
      <c r="M649" s="24" t="str">
        <f t="shared" si="97"/>
        <v>NO</v>
      </c>
      <c r="N649" s="18" t="str">
        <f t="shared" si="98"/>
        <v/>
      </c>
      <c r="O649" s="21" t="str">
        <f>IF(FLOTA!A649="","",FLOTA!A649)</f>
        <v/>
      </c>
      <c r="P649" s="21" t="str">
        <f>IF(FLOTA!B649="","",FLOTA!B649)</f>
        <v/>
      </c>
      <c r="Q649" s="21" t="str">
        <f>IF(FLOTA!C649="","",FLOTA!C649)</f>
        <v/>
      </c>
      <c r="R649" s="21" t="str">
        <f>IF(FLOTA!D649="","",FLOTA!D649)</f>
        <v/>
      </c>
      <c r="S649" s="21" t="str">
        <f>IF(FLOTA!E649="","",FLOTA!E649)</f>
        <v/>
      </c>
      <c r="T649" s="21" t="str">
        <f>IF(FLOTA!F649="","",FLOTA!F649)</f>
        <v/>
      </c>
      <c r="U649" s="21" t="str">
        <f>IF(FLOTA!G649="","",FLOTA!G649)</f>
        <v/>
      </c>
      <c r="V649" s="21" t="str">
        <f>IF(FLOTA!H649="","",FLOTA!H649)</f>
        <v/>
      </c>
      <c r="W649" s="21" t="str">
        <f>IF(FLOTA!L649="","",FLOTA!L649)</f>
        <v/>
      </c>
      <c r="X649" s="25" t="str">
        <f t="shared" si="99"/>
        <v/>
      </c>
      <c r="Y649" s="24" t="str">
        <f t="shared" si="100"/>
        <v/>
      </c>
      <c r="Z649" s="25" t="str">
        <f t="shared" si="101"/>
        <v/>
      </c>
    </row>
    <row r="650" spans="9:26">
      <c r="I650" s="24">
        <f t="shared" si="93"/>
        <v>0</v>
      </c>
      <c r="J650" s="24" t="str">
        <f t="shared" si="94"/>
        <v>NO</v>
      </c>
      <c r="K650" s="24" t="str">
        <f t="shared" si="95"/>
        <v>NO</v>
      </c>
      <c r="L650" s="24" t="str">
        <f t="shared" si="96"/>
        <v>NO</v>
      </c>
      <c r="M650" s="24" t="str">
        <f t="shared" si="97"/>
        <v>NO</v>
      </c>
      <c r="N650" s="18" t="str">
        <f t="shared" si="98"/>
        <v/>
      </c>
      <c r="O650" s="21" t="str">
        <f>IF(FLOTA!A650="","",FLOTA!A650)</f>
        <v/>
      </c>
      <c r="P650" s="21" t="str">
        <f>IF(FLOTA!B650="","",FLOTA!B650)</f>
        <v/>
      </c>
      <c r="Q650" s="21" t="str">
        <f>IF(FLOTA!C650="","",FLOTA!C650)</f>
        <v/>
      </c>
      <c r="R650" s="21" t="str">
        <f>IF(FLOTA!D650="","",FLOTA!D650)</f>
        <v/>
      </c>
      <c r="S650" s="21" t="str">
        <f>IF(FLOTA!E650="","",FLOTA!E650)</f>
        <v/>
      </c>
      <c r="T650" s="21" t="str">
        <f>IF(FLOTA!F650="","",FLOTA!F650)</f>
        <v/>
      </c>
      <c r="U650" s="21" t="str">
        <f>IF(FLOTA!G650="","",FLOTA!G650)</f>
        <v/>
      </c>
      <c r="V650" s="21" t="str">
        <f>IF(FLOTA!H650="","",FLOTA!H650)</f>
        <v/>
      </c>
      <c r="W650" s="21" t="str">
        <f>IF(FLOTA!L650="","",FLOTA!L650)</f>
        <v/>
      </c>
      <c r="X650" s="25" t="str">
        <f t="shared" si="99"/>
        <v/>
      </c>
      <c r="Y650" s="24" t="str">
        <f t="shared" si="100"/>
        <v/>
      </c>
      <c r="Z650" s="25" t="str">
        <f t="shared" si="101"/>
        <v/>
      </c>
    </row>
    <row r="651" spans="9:26">
      <c r="I651" s="24">
        <f t="shared" si="93"/>
        <v>0</v>
      </c>
      <c r="J651" s="24" t="str">
        <f t="shared" si="94"/>
        <v>NO</v>
      </c>
      <c r="K651" s="24" t="str">
        <f t="shared" si="95"/>
        <v>NO</v>
      </c>
      <c r="L651" s="24" t="str">
        <f t="shared" si="96"/>
        <v>NO</v>
      </c>
      <c r="M651" s="24" t="str">
        <f t="shared" si="97"/>
        <v>NO</v>
      </c>
      <c r="N651" s="18" t="str">
        <f t="shared" si="98"/>
        <v/>
      </c>
      <c r="O651" s="21" t="str">
        <f>IF(FLOTA!A651="","",FLOTA!A651)</f>
        <v/>
      </c>
      <c r="P651" s="21" t="str">
        <f>IF(FLOTA!B651="","",FLOTA!B651)</f>
        <v/>
      </c>
      <c r="Q651" s="21" t="str">
        <f>IF(FLOTA!C651="","",FLOTA!C651)</f>
        <v/>
      </c>
      <c r="R651" s="21" t="str">
        <f>IF(FLOTA!D651="","",FLOTA!D651)</f>
        <v/>
      </c>
      <c r="S651" s="21" t="str">
        <f>IF(FLOTA!E651="","",FLOTA!E651)</f>
        <v/>
      </c>
      <c r="T651" s="21" t="str">
        <f>IF(FLOTA!F651="","",FLOTA!F651)</f>
        <v/>
      </c>
      <c r="U651" s="21" t="str">
        <f>IF(FLOTA!G651="","",FLOTA!G651)</f>
        <v/>
      </c>
      <c r="V651" s="21" t="str">
        <f>IF(FLOTA!H651="","",FLOTA!H651)</f>
        <v/>
      </c>
      <c r="W651" s="21" t="str">
        <f>IF(FLOTA!L651="","",FLOTA!L651)</f>
        <v/>
      </c>
      <c r="X651" s="25" t="str">
        <f t="shared" si="99"/>
        <v/>
      </c>
      <c r="Y651" s="24" t="str">
        <f t="shared" si="100"/>
        <v/>
      </c>
      <c r="Z651" s="25" t="str">
        <f t="shared" si="101"/>
        <v/>
      </c>
    </row>
    <row r="652" spans="9:26">
      <c r="I652" s="24">
        <f t="shared" si="93"/>
        <v>0</v>
      </c>
      <c r="J652" s="24" t="str">
        <f t="shared" si="94"/>
        <v>NO</v>
      </c>
      <c r="K652" s="24" t="str">
        <f t="shared" si="95"/>
        <v>NO</v>
      </c>
      <c r="L652" s="24" t="str">
        <f t="shared" si="96"/>
        <v>NO</v>
      </c>
      <c r="M652" s="24" t="str">
        <f t="shared" si="97"/>
        <v>NO</v>
      </c>
      <c r="N652" s="18" t="str">
        <f t="shared" si="98"/>
        <v/>
      </c>
      <c r="O652" s="21" t="str">
        <f>IF(FLOTA!A652="","",FLOTA!A652)</f>
        <v/>
      </c>
      <c r="P652" s="21" t="str">
        <f>IF(FLOTA!B652="","",FLOTA!B652)</f>
        <v/>
      </c>
      <c r="Q652" s="21" t="str">
        <f>IF(FLOTA!C652="","",FLOTA!C652)</f>
        <v/>
      </c>
      <c r="R652" s="21" t="str">
        <f>IF(FLOTA!D652="","",FLOTA!D652)</f>
        <v/>
      </c>
      <c r="S652" s="21" t="str">
        <f>IF(FLOTA!E652="","",FLOTA!E652)</f>
        <v/>
      </c>
      <c r="T652" s="21" t="str">
        <f>IF(FLOTA!F652="","",FLOTA!F652)</f>
        <v/>
      </c>
      <c r="U652" s="21" t="str">
        <f>IF(FLOTA!G652="","",FLOTA!G652)</f>
        <v/>
      </c>
      <c r="V652" s="21" t="str">
        <f>IF(FLOTA!H652="","",FLOTA!H652)</f>
        <v/>
      </c>
      <c r="W652" s="21" t="str">
        <f>IF(FLOTA!L652="","",FLOTA!L652)</f>
        <v/>
      </c>
      <c r="X652" s="25" t="str">
        <f t="shared" si="99"/>
        <v/>
      </c>
      <c r="Y652" s="24" t="str">
        <f t="shared" si="100"/>
        <v/>
      </c>
      <c r="Z652" s="25" t="str">
        <f t="shared" si="101"/>
        <v/>
      </c>
    </row>
    <row r="653" spans="9:26">
      <c r="I653" s="24">
        <f t="shared" si="93"/>
        <v>0</v>
      </c>
      <c r="J653" s="24" t="str">
        <f t="shared" si="94"/>
        <v>NO</v>
      </c>
      <c r="K653" s="24" t="str">
        <f t="shared" si="95"/>
        <v>NO</v>
      </c>
      <c r="L653" s="24" t="str">
        <f t="shared" si="96"/>
        <v>NO</v>
      </c>
      <c r="M653" s="24" t="str">
        <f t="shared" si="97"/>
        <v>NO</v>
      </c>
      <c r="N653" s="18" t="str">
        <f t="shared" si="98"/>
        <v/>
      </c>
      <c r="O653" s="21" t="str">
        <f>IF(FLOTA!A653="","",FLOTA!A653)</f>
        <v/>
      </c>
      <c r="P653" s="21" t="str">
        <f>IF(FLOTA!B653="","",FLOTA!B653)</f>
        <v/>
      </c>
      <c r="Q653" s="21" t="str">
        <f>IF(FLOTA!C653="","",FLOTA!C653)</f>
        <v/>
      </c>
      <c r="R653" s="21" t="str">
        <f>IF(FLOTA!D653="","",FLOTA!D653)</f>
        <v/>
      </c>
      <c r="S653" s="21" t="str">
        <f>IF(FLOTA!E653="","",FLOTA!E653)</f>
        <v/>
      </c>
      <c r="T653" s="21" t="str">
        <f>IF(FLOTA!F653="","",FLOTA!F653)</f>
        <v/>
      </c>
      <c r="U653" s="21" t="str">
        <f>IF(FLOTA!G653="","",FLOTA!G653)</f>
        <v/>
      </c>
      <c r="V653" s="21" t="str">
        <f>IF(FLOTA!H653="","",FLOTA!H653)</f>
        <v/>
      </c>
      <c r="W653" s="21" t="str">
        <f>IF(FLOTA!L653="","",FLOTA!L653)</f>
        <v/>
      </c>
      <c r="X653" s="25" t="str">
        <f t="shared" si="99"/>
        <v/>
      </c>
      <c r="Y653" s="24" t="str">
        <f t="shared" si="100"/>
        <v/>
      </c>
      <c r="Z653" s="25" t="str">
        <f t="shared" si="101"/>
        <v/>
      </c>
    </row>
    <row r="654" spans="9:26">
      <c r="I654" s="24">
        <f t="shared" si="93"/>
        <v>0</v>
      </c>
      <c r="J654" s="24" t="str">
        <f t="shared" si="94"/>
        <v>NO</v>
      </c>
      <c r="K654" s="24" t="str">
        <f t="shared" si="95"/>
        <v>NO</v>
      </c>
      <c r="L654" s="24" t="str">
        <f t="shared" si="96"/>
        <v>NO</v>
      </c>
      <c r="M654" s="24" t="str">
        <f t="shared" si="97"/>
        <v>NO</v>
      </c>
      <c r="N654" s="18" t="str">
        <f t="shared" si="98"/>
        <v/>
      </c>
      <c r="O654" s="21" t="str">
        <f>IF(FLOTA!A654="","",FLOTA!A654)</f>
        <v/>
      </c>
      <c r="P654" s="21" t="str">
        <f>IF(FLOTA!B654="","",FLOTA!B654)</f>
        <v/>
      </c>
      <c r="Q654" s="21" t="str">
        <f>IF(FLOTA!C654="","",FLOTA!C654)</f>
        <v/>
      </c>
      <c r="R654" s="21" t="str">
        <f>IF(FLOTA!D654="","",FLOTA!D654)</f>
        <v/>
      </c>
      <c r="S654" s="21" t="str">
        <f>IF(FLOTA!E654="","",FLOTA!E654)</f>
        <v/>
      </c>
      <c r="T654" s="21" t="str">
        <f>IF(FLOTA!F654="","",FLOTA!F654)</f>
        <v/>
      </c>
      <c r="U654" s="21" t="str">
        <f>IF(FLOTA!G654="","",FLOTA!G654)</f>
        <v/>
      </c>
      <c r="V654" s="21" t="str">
        <f>IF(FLOTA!H654="","",FLOTA!H654)</f>
        <v/>
      </c>
      <c r="W654" s="21" t="str">
        <f>IF(FLOTA!L654="","",FLOTA!L654)</f>
        <v/>
      </c>
      <c r="X654" s="25" t="str">
        <f t="shared" si="99"/>
        <v/>
      </c>
      <c r="Y654" s="24" t="str">
        <f t="shared" si="100"/>
        <v/>
      </c>
      <c r="Z654" s="25" t="str">
        <f t="shared" si="101"/>
        <v/>
      </c>
    </row>
    <row r="655" spans="9:26">
      <c r="I655" s="24">
        <f t="shared" si="93"/>
        <v>0</v>
      </c>
      <c r="J655" s="24" t="str">
        <f t="shared" si="94"/>
        <v>NO</v>
      </c>
      <c r="K655" s="24" t="str">
        <f t="shared" si="95"/>
        <v>NO</v>
      </c>
      <c r="L655" s="24" t="str">
        <f t="shared" si="96"/>
        <v>NO</v>
      </c>
      <c r="M655" s="24" t="str">
        <f t="shared" si="97"/>
        <v>NO</v>
      </c>
      <c r="N655" s="18" t="str">
        <f t="shared" si="98"/>
        <v/>
      </c>
      <c r="O655" s="21" t="str">
        <f>IF(FLOTA!A655="","",FLOTA!A655)</f>
        <v/>
      </c>
      <c r="P655" s="21" t="str">
        <f>IF(FLOTA!B655="","",FLOTA!B655)</f>
        <v/>
      </c>
      <c r="Q655" s="21" t="str">
        <f>IF(FLOTA!C655="","",FLOTA!C655)</f>
        <v/>
      </c>
      <c r="R655" s="21" t="str">
        <f>IF(FLOTA!D655="","",FLOTA!D655)</f>
        <v/>
      </c>
      <c r="S655" s="21" t="str">
        <f>IF(FLOTA!E655="","",FLOTA!E655)</f>
        <v/>
      </c>
      <c r="T655" s="21" t="str">
        <f>IF(FLOTA!F655="","",FLOTA!F655)</f>
        <v/>
      </c>
      <c r="U655" s="21" t="str">
        <f>IF(FLOTA!G655="","",FLOTA!G655)</f>
        <v/>
      </c>
      <c r="V655" s="21" t="str">
        <f>IF(FLOTA!H655="","",FLOTA!H655)</f>
        <v/>
      </c>
      <c r="W655" s="21" t="str">
        <f>IF(FLOTA!L655="","",FLOTA!L655)</f>
        <v/>
      </c>
      <c r="X655" s="25" t="str">
        <f t="shared" si="99"/>
        <v/>
      </c>
      <c r="Y655" s="24" t="str">
        <f t="shared" si="100"/>
        <v/>
      </c>
      <c r="Z655" s="25" t="str">
        <f t="shared" si="101"/>
        <v/>
      </c>
    </row>
    <row r="656" spans="9:26">
      <c r="I656" s="24">
        <f t="shared" si="93"/>
        <v>0</v>
      </c>
      <c r="J656" s="24" t="str">
        <f t="shared" si="94"/>
        <v>NO</v>
      </c>
      <c r="K656" s="24" t="str">
        <f t="shared" si="95"/>
        <v>NO</v>
      </c>
      <c r="L656" s="24" t="str">
        <f t="shared" si="96"/>
        <v>NO</v>
      </c>
      <c r="M656" s="24" t="str">
        <f t="shared" si="97"/>
        <v>NO</v>
      </c>
      <c r="N656" s="18" t="str">
        <f t="shared" si="98"/>
        <v/>
      </c>
      <c r="O656" s="21" t="str">
        <f>IF(FLOTA!A656="","",FLOTA!A656)</f>
        <v/>
      </c>
      <c r="P656" s="21" t="str">
        <f>IF(FLOTA!B656="","",FLOTA!B656)</f>
        <v/>
      </c>
      <c r="Q656" s="21" t="str">
        <f>IF(FLOTA!C656="","",FLOTA!C656)</f>
        <v/>
      </c>
      <c r="R656" s="21" t="str">
        <f>IF(FLOTA!D656="","",FLOTA!D656)</f>
        <v/>
      </c>
      <c r="S656" s="21" t="str">
        <f>IF(FLOTA!E656="","",FLOTA!E656)</f>
        <v/>
      </c>
      <c r="T656" s="21" t="str">
        <f>IF(FLOTA!F656="","",FLOTA!F656)</f>
        <v/>
      </c>
      <c r="U656" s="21" t="str">
        <f>IF(FLOTA!G656="","",FLOTA!G656)</f>
        <v/>
      </c>
      <c r="V656" s="21" t="str">
        <f>IF(FLOTA!H656="","",FLOTA!H656)</f>
        <v/>
      </c>
      <c r="W656" s="21" t="str">
        <f>IF(FLOTA!L656="","",FLOTA!L656)</f>
        <v/>
      </c>
      <c r="X656" s="25" t="str">
        <f t="shared" si="99"/>
        <v/>
      </c>
      <c r="Y656" s="24" t="str">
        <f t="shared" si="100"/>
        <v/>
      </c>
      <c r="Z656" s="25" t="str">
        <f t="shared" si="101"/>
        <v/>
      </c>
    </row>
    <row r="657" spans="9:26">
      <c r="I657" s="24">
        <f t="shared" si="93"/>
        <v>0</v>
      </c>
      <c r="J657" s="24" t="str">
        <f t="shared" si="94"/>
        <v>NO</v>
      </c>
      <c r="K657" s="24" t="str">
        <f t="shared" si="95"/>
        <v>NO</v>
      </c>
      <c r="L657" s="24" t="str">
        <f t="shared" si="96"/>
        <v>NO</v>
      </c>
      <c r="M657" s="24" t="str">
        <f t="shared" si="97"/>
        <v>NO</v>
      </c>
      <c r="N657" s="18" t="str">
        <f t="shared" si="98"/>
        <v/>
      </c>
      <c r="O657" s="21" t="str">
        <f>IF(FLOTA!A657="","",FLOTA!A657)</f>
        <v/>
      </c>
      <c r="P657" s="21" t="str">
        <f>IF(FLOTA!B657="","",FLOTA!B657)</f>
        <v/>
      </c>
      <c r="Q657" s="21" t="str">
        <f>IF(FLOTA!C657="","",FLOTA!C657)</f>
        <v/>
      </c>
      <c r="R657" s="21" t="str">
        <f>IF(FLOTA!D657="","",FLOTA!D657)</f>
        <v/>
      </c>
      <c r="S657" s="21" t="str">
        <f>IF(FLOTA!E657="","",FLOTA!E657)</f>
        <v/>
      </c>
      <c r="T657" s="21" t="str">
        <f>IF(FLOTA!F657="","",FLOTA!F657)</f>
        <v/>
      </c>
      <c r="U657" s="21" t="str">
        <f>IF(FLOTA!G657="","",FLOTA!G657)</f>
        <v/>
      </c>
      <c r="V657" s="21" t="str">
        <f>IF(FLOTA!H657="","",FLOTA!H657)</f>
        <v/>
      </c>
      <c r="W657" s="21" t="str">
        <f>IF(FLOTA!L657="","",FLOTA!L657)</f>
        <v/>
      </c>
      <c r="X657" s="25" t="str">
        <f t="shared" si="99"/>
        <v/>
      </c>
      <c r="Y657" s="24" t="str">
        <f t="shared" si="100"/>
        <v/>
      </c>
      <c r="Z657" s="25" t="str">
        <f t="shared" si="101"/>
        <v/>
      </c>
    </row>
    <row r="658" spans="9:26">
      <c r="I658" s="24">
        <f t="shared" si="93"/>
        <v>0</v>
      </c>
      <c r="J658" s="24" t="str">
        <f t="shared" si="94"/>
        <v>NO</v>
      </c>
      <c r="K658" s="24" t="str">
        <f t="shared" si="95"/>
        <v>NO</v>
      </c>
      <c r="L658" s="24" t="str">
        <f t="shared" si="96"/>
        <v>NO</v>
      </c>
      <c r="M658" s="24" t="str">
        <f t="shared" si="97"/>
        <v>NO</v>
      </c>
      <c r="N658" s="18" t="str">
        <f t="shared" si="98"/>
        <v/>
      </c>
      <c r="O658" s="21" t="str">
        <f>IF(FLOTA!A658="","",FLOTA!A658)</f>
        <v/>
      </c>
      <c r="P658" s="21" t="str">
        <f>IF(FLOTA!B658="","",FLOTA!B658)</f>
        <v/>
      </c>
      <c r="Q658" s="21" t="str">
        <f>IF(FLOTA!C658="","",FLOTA!C658)</f>
        <v/>
      </c>
      <c r="R658" s="21" t="str">
        <f>IF(FLOTA!D658="","",FLOTA!D658)</f>
        <v/>
      </c>
      <c r="S658" s="21" t="str">
        <f>IF(FLOTA!E658="","",FLOTA!E658)</f>
        <v/>
      </c>
      <c r="T658" s="21" t="str">
        <f>IF(FLOTA!F658="","",FLOTA!F658)</f>
        <v/>
      </c>
      <c r="U658" s="21" t="str">
        <f>IF(FLOTA!G658="","",FLOTA!G658)</f>
        <v/>
      </c>
      <c r="V658" s="21" t="str">
        <f>IF(FLOTA!H658="","",FLOTA!H658)</f>
        <v/>
      </c>
      <c r="W658" s="21" t="str">
        <f>IF(FLOTA!L658="","",FLOTA!L658)</f>
        <v/>
      </c>
      <c r="X658" s="25" t="str">
        <f t="shared" si="99"/>
        <v/>
      </c>
      <c r="Y658" s="24" t="str">
        <f t="shared" si="100"/>
        <v/>
      </c>
      <c r="Z658" s="25" t="str">
        <f t="shared" si="101"/>
        <v/>
      </c>
    </row>
    <row r="659" spans="9:26">
      <c r="I659" s="24">
        <f t="shared" si="93"/>
        <v>0</v>
      </c>
      <c r="J659" s="24" t="str">
        <f t="shared" si="94"/>
        <v>NO</v>
      </c>
      <c r="K659" s="24" t="str">
        <f t="shared" si="95"/>
        <v>NO</v>
      </c>
      <c r="L659" s="24" t="str">
        <f t="shared" si="96"/>
        <v>NO</v>
      </c>
      <c r="M659" s="24" t="str">
        <f t="shared" si="97"/>
        <v>NO</v>
      </c>
      <c r="N659" s="18" t="str">
        <f t="shared" si="98"/>
        <v/>
      </c>
      <c r="O659" s="21" t="str">
        <f>IF(FLOTA!A659="","",FLOTA!A659)</f>
        <v/>
      </c>
      <c r="P659" s="21" t="str">
        <f>IF(FLOTA!B659="","",FLOTA!B659)</f>
        <v/>
      </c>
      <c r="Q659" s="21" t="str">
        <f>IF(FLOTA!C659="","",FLOTA!C659)</f>
        <v/>
      </c>
      <c r="R659" s="21" t="str">
        <f>IF(FLOTA!D659="","",FLOTA!D659)</f>
        <v/>
      </c>
      <c r="S659" s="21" t="str">
        <f>IF(FLOTA!E659="","",FLOTA!E659)</f>
        <v/>
      </c>
      <c r="T659" s="21" t="str">
        <f>IF(FLOTA!F659="","",FLOTA!F659)</f>
        <v/>
      </c>
      <c r="U659" s="21" t="str">
        <f>IF(FLOTA!G659="","",FLOTA!G659)</f>
        <v/>
      </c>
      <c r="V659" s="21" t="str">
        <f>IF(FLOTA!H659="","",FLOTA!H659)</f>
        <v/>
      </c>
      <c r="W659" s="21" t="str">
        <f>IF(FLOTA!L659="","",FLOTA!L659)</f>
        <v/>
      </c>
      <c r="X659" s="25" t="str">
        <f t="shared" si="99"/>
        <v/>
      </c>
      <c r="Y659" s="24" t="str">
        <f t="shared" si="100"/>
        <v/>
      </c>
      <c r="Z659" s="25" t="str">
        <f t="shared" si="101"/>
        <v/>
      </c>
    </row>
    <row r="660" spans="9:26">
      <c r="I660" s="24">
        <f t="shared" si="93"/>
        <v>0</v>
      </c>
      <c r="J660" s="24" t="str">
        <f t="shared" si="94"/>
        <v>NO</v>
      </c>
      <c r="K660" s="24" t="str">
        <f t="shared" si="95"/>
        <v>NO</v>
      </c>
      <c r="L660" s="24" t="str">
        <f t="shared" si="96"/>
        <v>NO</v>
      </c>
      <c r="M660" s="24" t="str">
        <f t="shared" si="97"/>
        <v>NO</v>
      </c>
      <c r="N660" s="18" t="str">
        <f t="shared" si="98"/>
        <v/>
      </c>
      <c r="O660" s="21" t="str">
        <f>IF(FLOTA!A660="","",FLOTA!A660)</f>
        <v/>
      </c>
      <c r="P660" s="21" t="str">
        <f>IF(FLOTA!B660="","",FLOTA!B660)</f>
        <v/>
      </c>
      <c r="Q660" s="21" t="str">
        <f>IF(FLOTA!C660="","",FLOTA!C660)</f>
        <v/>
      </c>
      <c r="R660" s="21" t="str">
        <f>IF(FLOTA!D660="","",FLOTA!D660)</f>
        <v/>
      </c>
      <c r="S660" s="21" t="str">
        <f>IF(FLOTA!E660="","",FLOTA!E660)</f>
        <v/>
      </c>
      <c r="T660" s="21" t="str">
        <f>IF(FLOTA!F660="","",FLOTA!F660)</f>
        <v/>
      </c>
      <c r="U660" s="21" t="str">
        <f>IF(FLOTA!G660="","",FLOTA!G660)</f>
        <v/>
      </c>
      <c r="V660" s="21" t="str">
        <f>IF(FLOTA!H660="","",FLOTA!H660)</f>
        <v/>
      </c>
      <c r="W660" s="21" t="str">
        <f>IF(FLOTA!L660="","",FLOTA!L660)</f>
        <v/>
      </c>
      <c r="X660" s="25" t="str">
        <f t="shared" si="99"/>
        <v/>
      </c>
      <c r="Y660" s="24" t="str">
        <f t="shared" si="100"/>
        <v/>
      </c>
      <c r="Z660" s="25" t="str">
        <f t="shared" si="101"/>
        <v/>
      </c>
    </row>
    <row r="661" spans="9:26">
      <c r="I661" s="24">
        <f t="shared" si="93"/>
        <v>0</v>
      </c>
      <c r="J661" s="24" t="str">
        <f t="shared" si="94"/>
        <v>NO</v>
      </c>
      <c r="K661" s="24" t="str">
        <f t="shared" si="95"/>
        <v>NO</v>
      </c>
      <c r="L661" s="24" t="str">
        <f t="shared" si="96"/>
        <v>NO</v>
      </c>
      <c r="M661" s="24" t="str">
        <f t="shared" si="97"/>
        <v>NO</v>
      </c>
      <c r="N661" s="18" t="str">
        <f t="shared" si="98"/>
        <v/>
      </c>
      <c r="O661" s="21" t="str">
        <f>IF(FLOTA!A661="","",FLOTA!A661)</f>
        <v/>
      </c>
      <c r="P661" s="21" t="str">
        <f>IF(FLOTA!B661="","",FLOTA!B661)</f>
        <v/>
      </c>
      <c r="Q661" s="21" t="str">
        <f>IF(FLOTA!C661="","",FLOTA!C661)</f>
        <v/>
      </c>
      <c r="R661" s="21" t="str">
        <f>IF(FLOTA!D661="","",FLOTA!D661)</f>
        <v/>
      </c>
      <c r="S661" s="21" t="str">
        <f>IF(FLOTA!E661="","",FLOTA!E661)</f>
        <v/>
      </c>
      <c r="T661" s="21" t="str">
        <f>IF(FLOTA!F661="","",FLOTA!F661)</f>
        <v/>
      </c>
      <c r="U661" s="21" t="str">
        <f>IF(FLOTA!G661="","",FLOTA!G661)</f>
        <v/>
      </c>
      <c r="V661" s="21" t="str">
        <f>IF(FLOTA!H661="","",FLOTA!H661)</f>
        <v/>
      </c>
      <c r="W661" s="21" t="str">
        <f>IF(FLOTA!L661="","",FLOTA!L661)</f>
        <v/>
      </c>
      <c r="X661" s="25" t="str">
        <f t="shared" si="99"/>
        <v/>
      </c>
      <c r="Y661" s="24" t="str">
        <f t="shared" si="100"/>
        <v/>
      </c>
      <c r="Z661" s="25" t="str">
        <f t="shared" si="101"/>
        <v/>
      </c>
    </row>
    <row r="662" spans="9:26">
      <c r="I662" s="24">
        <f t="shared" si="93"/>
        <v>0</v>
      </c>
      <c r="J662" s="24" t="str">
        <f t="shared" si="94"/>
        <v>NO</v>
      </c>
      <c r="K662" s="24" t="str">
        <f t="shared" si="95"/>
        <v>NO</v>
      </c>
      <c r="L662" s="24" t="str">
        <f t="shared" si="96"/>
        <v>NO</v>
      </c>
      <c r="M662" s="24" t="str">
        <f t="shared" si="97"/>
        <v>NO</v>
      </c>
      <c r="N662" s="18" t="str">
        <f t="shared" si="98"/>
        <v/>
      </c>
      <c r="O662" s="21" t="str">
        <f>IF(FLOTA!A662="","",FLOTA!A662)</f>
        <v/>
      </c>
      <c r="P662" s="21" t="str">
        <f>IF(FLOTA!B662="","",FLOTA!B662)</f>
        <v/>
      </c>
      <c r="Q662" s="21" t="str">
        <f>IF(FLOTA!C662="","",FLOTA!C662)</f>
        <v/>
      </c>
      <c r="R662" s="21" t="str">
        <f>IF(FLOTA!D662="","",FLOTA!D662)</f>
        <v/>
      </c>
      <c r="S662" s="21" t="str">
        <f>IF(FLOTA!E662="","",FLOTA!E662)</f>
        <v/>
      </c>
      <c r="T662" s="21" t="str">
        <f>IF(FLOTA!F662="","",FLOTA!F662)</f>
        <v/>
      </c>
      <c r="U662" s="21" t="str">
        <f>IF(FLOTA!G662="","",FLOTA!G662)</f>
        <v/>
      </c>
      <c r="V662" s="21" t="str">
        <f>IF(FLOTA!H662="","",FLOTA!H662)</f>
        <v/>
      </c>
      <c r="W662" s="21" t="str">
        <f>IF(FLOTA!L662="","",FLOTA!L662)</f>
        <v/>
      </c>
      <c r="X662" s="25" t="str">
        <f t="shared" si="99"/>
        <v/>
      </c>
      <c r="Y662" s="24" t="str">
        <f t="shared" si="100"/>
        <v/>
      </c>
      <c r="Z662" s="25" t="str">
        <f t="shared" si="101"/>
        <v/>
      </c>
    </row>
    <row r="663" spans="9:26">
      <c r="I663" s="24">
        <f t="shared" si="93"/>
        <v>0</v>
      </c>
      <c r="J663" s="24" t="str">
        <f t="shared" si="94"/>
        <v>NO</v>
      </c>
      <c r="K663" s="24" t="str">
        <f t="shared" si="95"/>
        <v>NO</v>
      </c>
      <c r="L663" s="24" t="str">
        <f t="shared" si="96"/>
        <v>NO</v>
      </c>
      <c r="M663" s="24" t="str">
        <f t="shared" si="97"/>
        <v>NO</v>
      </c>
      <c r="N663" s="18" t="str">
        <f t="shared" si="98"/>
        <v/>
      </c>
      <c r="O663" s="21" t="str">
        <f>IF(FLOTA!A663="","",FLOTA!A663)</f>
        <v/>
      </c>
      <c r="P663" s="21" t="str">
        <f>IF(FLOTA!B663="","",FLOTA!B663)</f>
        <v/>
      </c>
      <c r="Q663" s="21" t="str">
        <f>IF(FLOTA!C663="","",FLOTA!C663)</f>
        <v/>
      </c>
      <c r="R663" s="21" t="str">
        <f>IF(FLOTA!D663="","",FLOTA!D663)</f>
        <v/>
      </c>
      <c r="S663" s="21" t="str">
        <f>IF(FLOTA!E663="","",FLOTA!E663)</f>
        <v/>
      </c>
      <c r="T663" s="21" t="str">
        <f>IF(FLOTA!F663="","",FLOTA!F663)</f>
        <v/>
      </c>
      <c r="U663" s="21" t="str">
        <f>IF(FLOTA!G663="","",FLOTA!G663)</f>
        <v/>
      </c>
      <c r="V663" s="21" t="str">
        <f>IF(FLOTA!H663="","",FLOTA!H663)</f>
        <v/>
      </c>
      <c r="W663" s="21" t="str">
        <f>IF(FLOTA!L663="","",FLOTA!L663)</f>
        <v/>
      </c>
      <c r="X663" s="25" t="str">
        <f t="shared" si="99"/>
        <v/>
      </c>
      <c r="Y663" s="24" t="str">
        <f t="shared" si="100"/>
        <v/>
      </c>
      <c r="Z663" s="25" t="str">
        <f t="shared" si="101"/>
        <v/>
      </c>
    </row>
    <row r="664" spans="9:26">
      <c r="I664" s="24">
        <f t="shared" si="93"/>
        <v>0</v>
      </c>
      <c r="J664" s="24" t="str">
        <f t="shared" si="94"/>
        <v>NO</v>
      </c>
      <c r="K664" s="24" t="str">
        <f t="shared" si="95"/>
        <v>NO</v>
      </c>
      <c r="L664" s="24" t="str">
        <f t="shared" si="96"/>
        <v>NO</v>
      </c>
      <c r="M664" s="24" t="str">
        <f t="shared" si="97"/>
        <v>NO</v>
      </c>
      <c r="N664" s="18" t="str">
        <f t="shared" si="98"/>
        <v/>
      </c>
      <c r="O664" s="21" t="str">
        <f>IF(FLOTA!A664="","",FLOTA!A664)</f>
        <v/>
      </c>
      <c r="P664" s="21" t="str">
        <f>IF(FLOTA!B664="","",FLOTA!B664)</f>
        <v/>
      </c>
      <c r="Q664" s="21" t="str">
        <f>IF(FLOTA!C664="","",FLOTA!C664)</f>
        <v/>
      </c>
      <c r="R664" s="21" t="str">
        <f>IF(FLOTA!D664="","",FLOTA!D664)</f>
        <v/>
      </c>
      <c r="S664" s="21" t="str">
        <f>IF(FLOTA!E664="","",FLOTA!E664)</f>
        <v/>
      </c>
      <c r="T664" s="21" t="str">
        <f>IF(FLOTA!F664="","",FLOTA!F664)</f>
        <v/>
      </c>
      <c r="U664" s="21" t="str">
        <f>IF(FLOTA!G664="","",FLOTA!G664)</f>
        <v/>
      </c>
      <c r="V664" s="21" t="str">
        <f>IF(FLOTA!H664="","",FLOTA!H664)</f>
        <v/>
      </c>
      <c r="W664" s="21" t="str">
        <f>IF(FLOTA!L664="","",FLOTA!L664)</f>
        <v/>
      </c>
      <c r="X664" s="25" t="str">
        <f t="shared" si="99"/>
        <v/>
      </c>
      <c r="Y664" s="24" t="str">
        <f t="shared" si="100"/>
        <v/>
      </c>
      <c r="Z664" s="25" t="str">
        <f t="shared" si="101"/>
        <v/>
      </c>
    </row>
    <row r="665" spans="9:26">
      <c r="I665" s="24">
        <f t="shared" si="93"/>
        <v>0</v>
      </c>
      <c r="J665" s="24" t="str">
        <f t="shared" si="94"/>
        <v>NO</v>
      </c>
      <c r="K665" s="24" t="str">
        <f t="shared" si="95"/>
        <v>NO</v>
      </c>
      <c r="L665" s="24" t="str">
        <f t="shared" si="96"/>
        <v>NO</v>
      </c>
      <c r="M665" s="24" t="str">
        <f t="shared" si="97"/>
        <v>NO</v>
      </c>
      <c r="N665" s="18" t="str">
        <f t="shared" si="98"/>
        <v/>
      </c>
      <c r="O665" s="21" t="str">
        <f>IF(FLOTA!A665="","",FLOTA!A665)</f>
        <v/>
      </c>
      <c r="P665" s="21" t="str">
        <f>IF(FLOTA!B665="","",FLOTA!B665)</f>
        <v/>
      </c>
      <c r="Q665" s="21" t="str">
        <f>IF(FLOTA!C665="","",FLOTA!C665)</f>
        <v/>
      </c>
      <c r="R665" s="21" t="str">
        <f>IF(FLOTA!D665="","",FLOTA!D665)</f>
        <v/>
      </c>
      <c r="S665" s="21" t="str">
        <f>IF(FLOTA!E665="","",FLOTA!E665)</f>
        <v/>
      </c>
      <c r="T665" s="21" t="str">
        <f>IF(FLOTA!F665="","",FLOTA!F665)</f>
        <v/>
      </c>
      <c r="U665" s="21" t="str">
        <f>IF(FLOTA!G665="","",FLOTA!G665)</f>
        <v/>
      </c>
      <c r="V665" s="21" t="str">
        <f>IF(FLOTA!H665="","",FLOTA!H665)</f>
        <v/>
      </c>
      <c r="W665" s="21" t="str">
        <f>IF(FLOTA!L665="","",FLOTA!L665)</f>
        <v/>
      </c>
      <c r="X665" s="25" t="str">
        <f t="shared" si="99"/>
        <v/>
      </c>
      <c r="Y665" s="24" t="str">
        <f t="shared" si="100"/>
        <v/>
      </c>
      <c r="Z665" s="25" t="str">
        <f t="shared" si="101"/>
        <v/>
      </c>
    </row>
    <row r="666" spans="9:26">
      <c r="I666" s="24">
        <f t="shared" si="93"/>
        <v>0</v>
      </c>
      <c r="J666" s="24" t="str">
        <f t="shared" si="94"/>
        <v>NO</v>
      </c>
      <c r="K666" s="24" t="str">
        <f t="shared" si="95"/>
        <v>NO</v>
      </c>
      <c r="L666" s="24" t="str">
        <f t="shared" si="96"/>
        <v>NO</v>
      </c>
      <c r="M666" s="24" t="str">
        <f t="shared" si="97"/>
        <v>NO</v>
      </c>
      <c r="N666" s="18" t="str">
        <f t="shared" si="98"/>
        <v/>
      </c>
      <c r="O666" s="21" t="str">
        <f>IF(FLOTA!A666="","",FLOTA!A666)</f>
        <v/>
      </c>
      <c r="P666" s="21" t="str">
        <f>IF(FLOTA!B666="","",FLOTA!B666)</f>
        <v/>
      </c>
      <c r="Q666" s="21" t="str">
        <f>IF(FLOTA!C666="","",FLOTA!C666)</f>
        <v/>
      </c>
      <c r="R666" s="21" t="str">
        <f>IF(FLOTA!D666="","",FLOTA!D666)</f>
        <v/>
      </c>
      <c r="S666" s="21" t="str">
        <f>IF(FLOTA!E666="","",FLOTA!E666)</f>
        <v/>
      </c>
      <c r="T666" s="21" t="str">
        <f>IF(FLOTA!F666="","",FLOTA!F666)</f>
        <v/>
      </c>
      <c r="U666" s="21" t="str">
        <f>IF(FLOTA!G666="","",FLOTA!G666)</f>
        <v/>
      </c>
      <c r="V666" s="21" t="str">
        <f>IF(FLOTA!H666="","",FLOTA!H666)</f>
        <v/>
      </c>
      <c r="W666" s="21" t="str">
        <f>IF(FLOTA!L666="","",FLOTA!L666)</f>
        <v/>
      </c>
      <c r="X666" s="25" t="str">
        <f t="shared" si="99"/>
        <v/>
      </c>
      <c r="Y666" s="24" t="str">
        <f t="shared" si="100"/>
        <v/>
      </c>
      <c r="Z666" s="25" t="str">
        <f t="shared" si="101"/>
        <v/>
      </c>
    </row>
    <row r="667" spans="9:26">
      <c r="I667" s="24">
        <f t="shared" si="93"/>
        <v>0</v>
      </c>
      <c r="J667" s="24" t="str">
        <f t="shared" si="94"/>
        <v>NO</v>
      </c>
      <c r="K667" s="24" t="str">
        <f t="shared" si="95"/>
        <v>NO</v>
      </c>
      <c r="L667" s="24" t="str">
        <f t="shared" si="96"/>
        <v>NO</v>
      </c>
      <c r="M667" s="24" t="str">
        <f t="shared" si="97"/>
        <v>NO</v>
      </c>
      <c r="N667" s="18" t="str">
        <f t="shared" si="98"/>
        <v/>
      </c>
      <c r="O667" s="21" t="str">
        <f>IF(FLOTA!A667="","",FLOTA!A667)</f>
        <v/>
      </c>
      <c r="P667" s="21" t="str">
        <f>IF(FLOTA!B667="","",FLOTA!B667)</f>
        <v/>
      </c>
      <c r="Q667" s="21" t="str">
        <f>IF(FLOTA!C667="","",FLOTA!C667)</f>
        <v/>
      </c>
      <c r="R667" s="21" t="str">
        <f>IF(FLOTA!D667="","",FLOTA!D667)</f>
        <v/>
      </c>
      <c r="S667" s="21" t="str">
        <f>IF(FLOTA!E667="","",FLOTA!E667)</f>
        <v/>
      </c>
      <c r="T667" s="21" t="str">
        <f>IF(FLOTA!F667="","",FLOTA!F667)</f>
        <v/>
      </c>
      <c r="U667" s="21" t="str">
        <f>IF(FLOTA!G667="","",FLOTA!G667)</f>
        <v/>
      </c>
      <c r="V667" s="21" t="str">
        <f>IF(FLOTA!H667="","",FLOTA!H667)</f>
        <v/>
      </c>
      <c r="W667" s="21" t="str">
        <f>IF(FLOTA!L667="","",FLOTA!L667)</f>
        <v/>
      </c>
      <c r="X667" s="25" t="str">
        <f t="shared" si="99"/>
        <v/>
      </c>
      <c r="Y667" s="24" t="str">
        <f t="shared" si="100"/>
        <v/>
      </c>
      <c r="Z667" s="25" t="str">
        <f t="shared" si="101"/>
        <v/>
      </c>
    </row>
    <row r="668" spans="9:26">
      <c r="I668" s="24">
        <f t="shared" si="93"/>
        <v>0</v>
      </c>
      <c r="J668" s="24" t="str">
        <f t="shared" si="94"/>
        <v>NO</v>
      </c>
      <c r="K668" s="24" t="str">
        <f t="shared" si="95"/>
        <v>NO</v>
      </c>
      <c r="L668" s="24" t="str">
        <f t="shared" si="96"/>
        <v>NO</v>
      </c>
      <c r="M668" s="24" t="str">
        <f t="shared" si="97"/>
        <v>NO</v>
      </c>
      <c r="N668" s="18" t="str">
        <f t="shared" si="98"/>
        <v/>
      </c>
      <c r="O668" s="21" t="str">
        <f>IF(FLOTA!A668="","",FLOTA!A668)</f>
        <v/>
      </c>
      <c r="P668" s="21" t="str">
        <f>IF(FLOTA!B668="","",FLOTA!B668)</f>
        <v/>
      </c>
      <c r="Q668" s="21" t="str">
        <f>IF(FLOTA!C668="","",FLOTA!C668)</f>
        <v/>
      </c>
      <c r="R668" s="21" t="str">
        <f>IF(FLOTA!D668="","",FLOTA!D668)</f>
        <v/>
      </c>
      <c r="S668" s="21" t="str">
        <f>IF(FLOTA!E668="","",FLOTA!E668)</f>
        <v/>
      </c>
      <c r="T668" s="21" t="str">
        <f>IF(FLOTA!F668="","",FLOTA!F668)</f>
        <v/>
      </c>
      <c r="U668" s="21" t="str">
        <f>IF(FLOTA!G668="","",FLOTA!G668)</f>
        <v/>
      </c>
      <c r="V668" s="21" t="str">
        <f>IF(FLOTA!H668="","",FLOTA!H668)</f>
        <v/>
      </c>
      <c r="W668" s="21" t="str">
        <f>IF(FLOTA!L668="","",FLOTA!L668)</f>
        <v/>
      </c>
      <c r="X668" s="25" t="str">
        <f t="shared" si="99"/>
        <v/>
      </c>
      <c r="Y668" s="24" t="str">
        <f t="shared" si="100"/>
        <v/>
      </c>
      <c r="Z668" s="25" t="str">
        <f t="shared" si="101"/>
        <v/>
      </c>
    </row>
    <row r="669" spans="9:26">
      <c r="I669" s="24">
        <f t="shared" si="93"/>
        <v>0</v>
      </c>
      <c r="J669" s="24" t="str">
        <f t="shared" si="94"/>
        <v>NO</v>
      </c>
      <c r="K669" s="24" t="str">
        <f t="shared" si="95"/>
        <v>NO</v>
      </c>
      <c r="L669" s="24" t="str">
        <f t="shared" si="96"/>
        <v>NO</v>
      </c>
      <c r="M669" s="24" t="str">
        <f t="shared" si="97"/>
        <v>NO</v>
      </c>
      <c r="N669" s="18" t="str">
        <f t="shared" si="98"/>
        <v/>
      </c>
      <c r="O669" s="21" t="str">
        <f>IF(FLOTA!A669="","",FLOTA!A669)</f>
        <v/>
      </c>
      <c r="P669" s="21" t="str">
        <f>IF(FLOTA!B669="","",FLOTA!B669)</f>
        <v/>
      </c>
      <c r="Q669" s="21" t="str">
        <f>IF(FLOTA!C669="","",FLOTA!C669)</f>
        <v/>
      </c>
      <c r="R669" s="21" t="str">
        <f>IF(FLOTA!D669="","",FLOTA!D669)</f>
        <v/>
      </c>
      <c r="S669" s="21" t="str">
        <f>IF(FLOTA!E669="","",FLOTA!E669)</f>
        <v/>
      </c>
      <c r="T669" s="21" t="str">
        <f>IF(FLOTA!F669="","",FLOTA!F669)</f>
        <v/>
      </c>
      <c r="U669" s="21" t="str">
        <f>IF(FLOTA!G669="","",FLOTA!G669)</f>
        <v/>
      </c>
      <c r="V669" s="21" t="str">
        <f>IF(FLOTA!H669="","",FLOTA!H669)</f>
        <v/>
      </c>
      <c r="W669" s="21" t="str">
        <f>IF(FLOTA!L669="","",FLOTA!L669)</f>
        <v/>
      </c>
      <c r="X669" s="25" t="str">
        <f t="shared" si="99"/>
        <v/>
      </c>
      <c r="Y669" s="24" t="str">
        <f t="shared" si="100"/>
        <v/>
      </c>
      <c r="Z669" s="25" t="str">
        <f t="shared" si="101"/>
        <v/>
      </c>
    </row>
    <row r="670" spans="9:26">
      <c r="I670" s="24">
        <f t="shared" si="93"/>
        <v>0</v>
      </c>
      <c r="J670" s="24" t="str">
        <f t="shared" si="94"/>
        <v>NO</v>
      </c>
      <c r="K670" s="24" t="str">
        <f t="shared" si="95"/>
        <v>NO</v>
      </c>
      <c r="L670" s="24" t="str">
        <f t="shared" si="96"/>
        <v>NO</v>
      </c>
      <c r="M670" s="24" t="str">
        <f t="shared" si="97"/>
        <v>NO</v>
      </c>
      <c r="N670" s="18" t="str">
        <f t="shared" si="98"/>
        <v/>
      </c>
      <c r="O670" s="21" t="str">
        <f>IF(FLOTA!A670="","",FLOTA!A670)</f>
        <v/>
      </c>
      <c r="P670" s="21" t="str">
        <f>IF(FLOTA!B670="","",FLOTA!B670)</f>
        <v/>
      </c>
      <c r="Q670" s="21" t="str">
        <f>IF(FLOTA!C670="","",FLOTA!C670)</f>
        <v/>
      </c>
      <c r="R670" s="21" t="str">
        <f>IF(FLOTA!D670="","",FLOTA!D670)</f>
        <v/>
      </c>
      <c r="S670" s="21" t="str">
        <f>IF(FLOTA!E670="","",FLOTA!E670)</f>
        <v/>
      </c>
      <c r="T670" s="21" t="str">
        <f>IF(FLOTA!F670="","",FLOTA!F670)</f>
        <v/>
      </c>
      <c r="U670" s="21" t="str">
        <f>IF(FLOTA!G670="","",FLOTA!G670)</f>
        <v/>
      </c>
      <c r="V670" s="21" t="str">
        <f>IF(FLOTA!H670="","",FLOTA!H670)</f>
        <v/>
      </c>
      <c r="W670" s="21" t="str">
        <f>IF(FLOTA!L670="","",FLOTA!L670)</f>
        <v/>
      </c>
      <c r="X670" s="25" t="str">
        <f t="shared" si="99"/>
        <v/>
      </c>
      <c r="Y670" s="24" t="str">
        <f t="shared" si="100"/>
        <v/>
      </c>
      <c r="Z670" s="25" t="str">
        <f t="shared" si="101"/>
        <v/>
      </c>
    </row>
    <row r="671" spans="9:26">
      <c r="I671" s="24">
        <f t="shared" si="93"/>
        <v>0</v>
      </c>
      <c r="J671" s="24" t="str">
        <f t="shared" si="94"/>
        <v>NO</v>
      </c>
      <c r="K671" s="24" t="str">
        <f t="shared" si="95"/>
        <v>NO</v>
      </c>
      <c r="L671" s="24" t="str">
        <f t="shared" si="96"/>
        <v>NO</v>
      </c>
      <c r="M671" s="24" t="str">
        <f t="shared" si="97"/>
        <v>NO</v>
      </c>
      <c r="N671" s="18" t="str">
        <f t="shared" si="98"/>
        <v/>
      </c>
      <c r="O671" s="21" t="str">
        <f>IF(FLOTA!A671="","",FLOTA!A671)</f>
        <v/>
      </c>
      <c r="P671" s="21" t="str">
        <f>IF(FLOTA!B671="","",FLOTA!B671)</f>
        <v/>
      </c>
      <c r="Q671" s="21" t="str">
        <f>IF(FLOTA!C671="","",FLOTA!C671)</f>
        <v/>
      </c>
      <c r="R671" s="21" t="str">
        <f>IF(FLOTA!D671="","",FLOTA!D671)</f>
        <v/>
      </c>
      <c r="S671" s="21" t="str">
        <f>IF(FLOTA!E671="","",FLOTA!E671)</f>
        <v/>
      </c>
      <c r="T671" s="21" t="str">
        <f>IF(FLOTA!F671="","",FLOTA!F671)</f>
        <v/>
      </c>
      <c r="U671" s="21" t="str">
        <f>IF(FLOTA!G671="","",FLOTA!G671)</f>
        <v/>
      </c>
      <c r="V671" s="21" t="str">
        <f>IF(FLOTA!H671="","",FLOTA!H671)</f>
        <v/>
      </c>
      <c r="W671" s="21" t="str">
        <f>IF(FLOTA!L671="","",FLOTA!L671)</f>
        <v/>
      </c>
      <c r="X671" s="25" t="str">
        <f t="shared" si="99"/>
        <v/>
      </c>
      <c r="Y671" s="24" t="str">
        <f t="shared" si="100"/>
        <v/>
      </c>
      <c r="Z671" s="25" t="str">
        <f t="shared" si="101"/>
        <v/>
      </c>
    </row>
    <row r="672" spans="9:26">
      <c r="I672" s="24">
        <f t="shared" si="93"/>
        <v>0</v>
      </c>
      <c r="J672" s="24" t="str">
        <f t="shared" si="94"/>
        <v>NO</v>
      </c>
      <c r="K672" s="24" t="str">
        <f t="shared" si="95"/>
        <v>NO</v>
      </c>
      <c r="L672" s="24" t="str">
        <f t="shared" si="96"/>
        <v>NO</v>
      </c>
      <c r="M672" s="24" t="str">
        <f t="shared" si="97"/>
        <v>NO</v>
      </c>
      <c r="N672" s="18" t="str">
        <f t="shared" si="98"/>
        <v/>
      </c>
      <c r="O672" s="21" t="str">
        <f>IF(FLOTA!A672="","",FLOTA!A672)</f>
        <v/>
      </c>
      <c r="P672" s="21" t="str">
        <f>IF(FLOTA!B672="","",FLOTA!B672)</f>
        <v/>
      </c>
      <c r="Q672" s="21" t="str">
        <f>IF(FLOTA!C672="","",FLOTA!C672)</f>
        <v/>
      </c>
      <c r="R672" s="21" t="str">
        <f>IF(FLOTA!D672="","",FLOTA!D672)</f>
        <v/>
      </c>
      <c r="S672" s="21" t="str">
        <f>IF(FLOTA!E672="","",FLOTA!E672)</f>
        <v/>
      </c>
      <c r="T672" s="21" t="str">
        <f>IF(FLOTA!F672="","",FLOTA!F672)</f>
        <v/>
      </c>
      <c r="U672" s="21" t="str">
        <f>IF(FLOTA!G672="","",FLOTA!G672)</f>
        <v/>
      </c>
      <c r="V672" s="21" t="str">
        <f>IF(FLOTA!H672="","",FLOTA!H672)</f>
        <v/>
      </c>
      <c r="W672" s="21" t="str">
        <f>IF(FLOTA!L672="","",FLOTA!L672)</f>
        <v/>
      </c>
      <c r="X672" s="25" t="str">
        <f t="shared" si="99"/>
        <v/>
      </c>
      <c r="Y672" s="24" t="str">
        <f t="shared" si="100"/>
        <v/>
      </c>
      <c r="Z672" s="25" t="str">
        <f t="shared" si="101"/>
        <v/>
      </c>
    </row>
    <row r="673" spans="9:26">
      <c r="I673" s="24">
        <f t="shared" si="93"/>
        <v>0</v>
      </c>
      <c r="J673" s="24" t="str">
        <f t="shared" si="94"/>
        <v>NO</v>
      </c>
      <c r="K673" s="24" t="str">
        <f t="shared" si="95"/>
        <v>NO</v>
      </c>
      <c r="L673" s="24" t="str">
        <f t="shared" si="96"/>
        <v>NO</v>
      </c>
      <c r="M673" s="24" t="str">
        <f t="shared" si="97"/>
        <v>NO</v>
      </c>
      <c r="N673" s="18" t="str">
        <f t="shared" si="98"/>
        <v/>
      </c>
      <c r="O673" s="21" t="str">
        <f>IF(FLOTA!A673="","",FLOTA!A673)</f>
        <v/>
      </c>
      <c r="P673" s="21" t="str">
        <f>IF(FLOTA!B673="","",FLOTA!B673)</f>
        <v/>
      </c>
      <c r="Q673" s="21" t="str">
        <f>IF(FLOTA!C673="","",FLOTA!C673)</f>
        <v/>
      </c>
      <c r="R673" s="21" t="str">
        <f>IF(FLOTA!D673="","",FLOTA!D673)</f>
        <v/>
      </c>
      <c r="S673" s="21" t="str">
        <f>IF(FLOTA!E673="","",FLOTA!E673)</f>
        <v/>
      </c>
      <c r="T673" s="21" t="str">
        <f>IF(FLOTA!F673="","",FLOTA!F673)</f>
        <v/>
      </c>
      <c r="U673" s="21" t="str">
        <f>IF(FLOTA!G673="","",FLOTA!G673)</f>
        <v/>
      </c>
      <c r="V673" s="21" t="str">
        <f>IF(FLOTA!H673="","",FLOTA!H673)</f>
        <v/>
      </c>
      <c r="W673" s="21" t="str">
        <f>IF(FLOTA!L673="","",FLOTA!L673)</f>
        <v/>
      </c>
      <c r="X673" s="25" t="str">
        <f t="shared" si="99"/>
        <v/>
      </c>
      <c r="Y673" s="24" t="str">
        <f t="shared" si="100"/>
        <v/>
      </c>
      <c r="Z673" s="25" t="str">
        <f t="shared" si="101"/>
        <v/>
      </c>
    </row>
    <row r="674" spans="9:26">
      <c r="I674" s="24">
        <f t="shared" si="93"/>
        <v>0</v>
      </c>
      <c r="J674" s="24" t="str">
        <f t="shared" si="94"/>
        <v>NO</v>
      </c>
      <c r="K674" s="24" t="str">
        <f t="shared" si="95"/>
        <v>NO</v>
      </c>
      <c r="L674" s="24" t="str">
        <f t="shared" si="96"/>
        <v>NO</v>
      </c>
      <c r="M674" s="24" t="str">
        <f t="shared" si="97"/>
        <v>NO</v>
      </c>
      <c r="N674" s="18" t="str">
        <f t="shared" si="98"/>
        <v/>
      </c>
      <c r="O674" s="21" t="str">
        <f>IF(FLOTA!A674="","",FLOTA!A674)</f>
        <v/>
      </c>
      <c r="P674" s="21" t="str">
        <f>IF(FLOTA!B674="","",FLOTA!B674)</f>
        <v/>
      </c>
      <c r="Q674" s="21" t="str">
        <f>IF(FLOTA!C674="","",FLOTA!C674)</f>
        <v/>
      </c>
      <c r="R674" s="21" t="str">
        <f>IF(FLOTA!D674="","",FLOTA!D674)</f>
        <v/>
      </c>
      <c r="S674" s="21" t="str">
        <f>IF(FLOTA!E674="","",FLOTA!E674)</f>
        <v/>
      </c>
      <c r="T674" s="21" t="str">
        <f>IF(FLOTA!F674="","",FLOTA!F674)</f>
        <v/>
      </c>
      <c r="U674" s="21" t="str">
        <f>IF(FLOTA!G674="","",FLOTA!G674)</f>
        <v/>
      </c>
      <c r="V674" s="21" t="str">
        <f>IF(FLOTA!H674="","",FLOTA!H674)</f>
        <v/>
      </c>
      <c r="W674" s="21" t="str">
        <f>IF(FLOTA!L674="","",FLOTA!L674)</f>
        <v/>
      </c>
      <c r="X674" s="25" t="str">
        <f t="shared" si="99"/>
        <v/>
      </c>
      <c r="Y674" s="24" t="str">
        <f t="shared" si="100"/>
        <v/>
      </c>
      <c r="Z674" s="25" t="str">
        <f t="shared" si="101"/>
        <v/>
      </c>
    </row>
    <row r="675" spans="9:26">
      <c r="I675" s="24">
        <f t="shared" si="93"/>
        <v>0</v>
      </c>
      <c r="J675" s="24" t="str">
        <f t="shared" si="94"/>
        <v>NO</v>
      </c>
      <c r="K675" s="24" t="str">
        <f t="shared" si="95"/>
        <v>NO</v>
      </c>
      <c r="L675" s="24" t="str">
        <f t="shared" si="96"/>
        <v>NO</v>
      </c>
      <c r="M675" s="24" t="str">
        <f t="shared" si="97"/>
        <v>NO</v>
      </c>
      <c r="N675" s="18" t="str">
        <f t="shared" si="98"/>
        <v/>
      </c>
      <c r="O675" s="21" t="str">
        <f>IF(FLOTA!A675="","",FLOTA!A675)</f>
        <v/>
      </c>
      <c r="P675" s="21" t="str">
        <f>IF(FLOTA!B675="","",FLOTA!B675)</f>
        <v/>
      </c>
      <c r="Q675" s="21" t="str">
        <f>IF(FLOTA!C675="","",FLOTA!C675)</f>
        <v/>
      </c>
      <c r="R675" s="21" t="str">
        <f>IF(FLOTA!D675="","",FLOTA!D675)</f>
        <v/>
      </c>
      <c r="S675" s="21" t="str">
        <f>IF(FLOTA!E675="","",FLOTA!E675)</f>
        <v/>
      </c>
      <c r="T675" s="21" t="str">
        <f>IF(FLOTA!F675="","",FLOTA!F675)</f>
        <v/>
      </c>
      <c r="U675" s="21" t="str">
        <f>IF(FLOTA!G675="","",FLOTA!G675)</f>
        <v/>
      </c>
      <c r="V675" s="21" t="str">
        <f>IF(FLOTA!H675="","",FLOTA!H675)</f>
        <v/>
      </c>
      <c r="W675" s="21" t="str">
        <f>IF(FLOTA!L675="","",FLOTA!L675)</f>
        <v/>
      </c>
      <c r="X675" s="25" t="str">
        <f t="shared" si="99"/>
        <v/>
      </c>
      <c r="Y675" s="24" t="str">
        <f t="shared" si="100"/>
        <v/>
      </c>
      <c r="Z675" s="25" t="str">
        <f t="shared" si="101"/>
        <v/>
      </c>
    </row>
    <row r="676" spans="9:26">
      <c r="I676" s="24">
        <f t="shared" si="93"/>
        <v>0</v>
      </c>
      <c r="J676" s="24" t="str">
        <f t="shared" si="94"/>
        <v>NO</v>
      </c>
      <c r="K676" s="24" t="str">
        <f t="shared" si="95"/>
        <v>NO</v>
      </c>
      <c r="L676" s="24" t="str">
        <f t="shared" si="96"/>
        <v>NO</v>
      </c>
      <c r="M676" s="24" t="str">
        <f t="shared" si="97"/>
        <v>NO</v>
      </c>
      <c r="N676" s="18" t="str">
        <f t="shared" si="98"/>
        <v/>
      </c>
      <c r="O676" s="21" t="str">
        <f>IF(FLOTA!A676="","",FLOTA!A676)</f>
        <v/>
      </c>
      <c r="P676" s="21" t="str">
        <f>IF(FLOTA!B676="","",FLOTA!B676)</f>
        <v/>
      </c>
      <c r="Q676" s="21" t="str">
        <f>IF(FLOTA!C676="","",FLOTA!C676)</f>
        <v/>
      </c>
      <c r="R676" s="21" t="str">
        <f>IF(FLOTA!D676="","",FLOTA!D676)</f>
        <v/>
      </c>
      <c r="S676" s="21" t="str">
        <f>IF(FLOTA!E676="","",FLOTA!E676)</f>
        <v/>
      </c>
      <c r="T676" s="21" t="str">
        <f>IF(FLOTA!F676="","",FLOTA!F676)</f>
        <v/>
      </c>
      <c r="U676" s="21" t="str">
        <f>IF(FLOTA!G676="","",FLOTA!G676)</f>
        <v/>
      </c>
      <c r="V676" s="21" t="str">
        <f>IF(FLOTA!H676="","",FLOTA!H676)</f>
        <v/>
      </c>
      <c r="W676" s="21" t="str">
        <f>IF(FLOTA!L676="","",FLOTA!L676)</f>
        <v/>
      </c>
      <c r="X676" s="25" t="str">
        <f t="shared" si="99"/>
        <v/>
      </c>
      <c r="Y676" s="24" t="str">
        <f t="shared" si="100"/>
        <v/>
      </c>
      <c r="Z676" s="25" t="str">
        <f t="shared" si="101"/>
        <v/>
      </c>
    </row>
    <row r="677" spans="9:26">
      <c r="I677" s="24">
        <f t="shared" si="93"/>
        <v>0</v>
      </c>
      <c r="J677" s="24" t="str">
        <f t="shared" si="94"/>
        <v>NO</v>
      </c>
      <c r="K677" s="24" t="str">
        <f t="shared" si="95"/>
        <v>NO</v>
      </c>
      <c r="L677" s="24" t="str">
        <f t="shared" si="96"/>
        <v>NO</v>
      </c>
      <c r="M677" s="24" t="str">
        <f t="shared" si="97"/>
        <v>NO</v>
      </c>
      <c r="N677" s="18" t="str">
        <f t="shared" si="98"/>
        <v/>
      </c>
      <c r="O677" s="21" t="str">
        <f>IF(FLOTA!A677="","",FLOTA!A677)</f>
        <v/>
      </c>
      <c r="P677" s="21" t="str">
        <f>IF(FLOTA!B677="","",FLOTA!B677)</f>
        <v/>
      </c>
      <c r="Q677" s="21" t="str">
        <f>IF(FLOTA!C677="","",FLOTA!C677)</f>
        <v/>
      </c>
      <c r="R677" s="21" t="str">
        <f>IF(FLOTA!D677="","",FLOTA!D677)</f>
        <v/>
      </c>
      <c r="S677" s="21" t="str">
        <f>IF(FLOTA!E677="","",FLOTA!E677)</f>
        <v/>
      </c>
      <c r="T677" s="21" t="str">
        <f>IF(FLOTA!F677="","",FLOTA!F677)</f>
        <v/>
      </c>
      <c r="U677" s="21" t="str">
        <f>IF(FLOTA!G677="","",FLOTA!G677)</f>
        <v/>
      </c>
      <c r="V677" s="21" t="str">
        <f>IF(FLOTA!H677="","",FLOTA!H677)</f>
        <v/>
      </c>
      <c r="W677" s="21" t="str">
        <f>IF(FLOTA!L677="","",FLOTA!L677)</f>
        <v/>
      </c>
      <c r="X677" s="25" t="str">
        <f t="shared" si="99"/>
        <v/>
      </c>
      <c r="Y677" s="24" t="str">
        <f t="shared" si="100"/>
        <v/>
      </c>
      <c r="Z677" s="25" t="str">
        <f t="shared" si="101"/>
        <v/>
      </c>
    </row>
    <row r="678" spans="9:26">
      <c r="I678" s="24">
        <f t="shared" si="93"/>
        <v>0</v>
      </c>
      <c r="J678" s="24" t="str">
        <f t="shared" si="94"/>
        <v>NO</v>
      </c>
      <c r="K678" s="24" t="str">
        <f t="shared" si="95"/>
        <v>NO</v>
      </c>
      <c r="L678" s="24" t="str">
        <f t="shared" si="96"/>
        <v>NO</v>
      </c>
      <c r="M678" s="24" t="str">
        <f t="shared" si="97"/>
        <v>NO</v>
      </c>
      <c r="N678" s="18" t="str">
        <f t="shared" si="98"/>
        <v/>
      </c>
      <c r="O678" s="21" t="str">
        <f>IF(FLOTA!A678="","",FLOTA!A678)</f>
        <v/>
      </c>
      <c r="P678" s="21" t="str">
        <f>IF(FLOTA!B678="","",FLOTA!B678)</f>
        <v/>
      </c>
      <c r="Q678" s="21" t="str">
        <f>IF(FLOTA!C678="","",FLOTA!C678)</f>
        <v/>
      </c>
      <c r="R678" s="21" t="str">
        <f>IF(FLOTA!D678="","",FLOTA!D678)</f>
        <v/>
      </c>
      <c r="S678" s="21" t="str">
        <f>IF(FLOTA!E678="","",FLOTA!E678)</f>
        <v/>
      </c>
      <c r="T678" s="21" t="str">
        <f>IF(FLOTA!F678="","",FLOTA!F678)</f>
        <v/>
      </c>
      <c r="U678" s="21" t="str">
        <f>IF(FLOTA!G678="","",FLOTA!G678)</f>
        <v/>
      </c>
      <c r="V678" s="21" t="str">
        <f>IF(FLOTA!H678="","",FLOTA!H678)</f>
        <v/>
      </c>
      <c r="W678" s="21" t="str">
        <f>IF(FLOTA!L678="","",FLOTA!L678)</f>
        <v/>
      </c>
      <c r="X678" s="25" t="str">
        <f t="shared" si="99"/>
        <v/>
      </c>
      <c r="Y678" s="24" t="str">
        <f t="shared" si="100"/>
        <v/>
      </c>
      <c r="Z678" s="25" t="str">
        <f t="shared" si="101"/>
        <v/>
      </c>
    </row>
    <row r="679" spans="9:26">
      <c r="I679" s="24">
        <f t="shared" si="93"/>
        <v>0</v>
      </c>
      <c r="J679" s="24" t="str">
        <f t="shared" si="94"/>
        <v>NO</v>
      </c>
      <c r="K679" s="24" t="str">
        <f t="shared" si="95"/>
        <v>NO</v>
      </c>
      <c r="L679" s="24" t="str">
        <f t="shared" si="96"/>
        <v>NO</v>
      </c>
      <c r="M679" s="24" t="str">
        <f t="shared" si="97"/>
        <v>NO</v>
      </c>
      <c r="N679" s="18" t="str">
        <f t="shared" si="98"/>
        <v/>
      </c>
      <c r="O679" s="21" t="str">
        <f>IF(FLOTA!A679="","",FLOTA!A679)</f>
        <v/>
      </c>
      <c r="P679" s="21" t="str">
        <f>IF(FLOTA!B679="","",FLOTA!B679)</f>
        <v/>
      </c>
      <c r="Q679" s="21" t="str">
        <f>IF(FLOTA!C679="","",FLOTA!C679)</f>
        <v/>
      </c>
      <c r="R679" s="21" t="str">
        <f>IF(FLOTA!D679="","",FLOTA!D679)</f>
        <v/>
      </c>
      <c r="S679" s="21" t="str">
        <f>IF(FLOTA!E679="","",FLOTA!E679)</f>
        <v/>
      </c>
      <c r="T679" s="21" t="str">
        <f>IF(FLOTA!F679="","",FLOTA!F679)</f>
        <v/>
      </c>
      <c r="U679" s="21" t="str">
        <f>IF(FLOTA!G679="","",FLOTA!G679)</f>
        <v/>
      </c>
      <c r="V679" s="21" t="str">
        <f>IF(FLOTA!H679="","",FLOTA!H679)</f>
        <v/>
      </c>
      <c r="W679" s="21" t="str">
        <f>IF(FLOTA!L679="","",FLOTA!L679)</f>
        <v/>
      </c>
      <c r="X679" s="25" t="str">
        <f t="shared" si="99"/>
        <v/>
      </c>
      <c r="Y679" s="24" t="str">
        <f t="shared" si="100"/>
        <v/>
      </c>
      <c r="Z679" s="25" t="str">
        <f t="shared" si="101"/>
        <v/>
      </c>
    </row>
    <row r="680" spans="9:26">
      <c r="I680" s="24">
        <f t="shared" si="93"/>
        <v>0</v>
      </c>
      <c r="J680" s="24" t="str">
        <f t="shared" si="94"/>
        <v>NO</v>
      </c>
      <c r="K680" s="24" t="str">
        <f t="shared" si="95"/>
        <v>NO</v>
      </c>
      <c r="L680" s="24" t="str">
        <f t="shared" si="96"/>
        <v>NO</v>
      </c>
      <c r="M680" s="24" t="str">
        <f t="shared" si="97"/>
        <v>NO</v>
      </c>
      <c r="N680" s="18" t="str">
        <f t="shared" si="98"/>
        <v/>
      </c>
      <c r="O680" s="21" t="str">
        <f>IF(FLOTA!A680="","",FLOTA!A680)</f>
        <v/>
      </c>
      <c r="P680" s="21" t="str">
        <f>IF(FLOTA!B680="","",FLOTA!B680)</f>
        <v/>
      </c>
      <c r="Q680" s="21" t="str">
        <f>IF(FLOTA!C680="","",FLOTA!C680)</f>
        <v/>
      </c>
      <c r="R680" s="21" t="str">
        <f>IF(FLOTA!D680="","",FLOTA!D680)</f>
        <v/>
      </c>
      <c r="S680" s="21" t="str">
        <f>IF(FLOTA!E680="","",FLOTA!E680)</f>
        <v/>
      </c>
      <c r="T680" s="21" t="str">
        <f>IF(FLOTA!F680="","",FLOTA!F680)</f>
        <v/>
      </c>
      <c r="U680" s="21" t="str">
        <f>IF(FLOTA!G680="","",FLOTA!G680)</f>
        <v/>
      </c>
      <c r="V680" s="21" t="str">
        <f>IF(FLOTA!H680="","",FLOTA!H680)</f>
        <v/>
      </c>
      <c r="W680" s="21" t="str">
        <f>IF(FLOTA!L680="","",FLOTA!L680)</f>
        <v/>
      </c>
      <c r="X680" s="25" t="str">
        <f t="shared" si="99"/>
        <v/>
      </c>
      <c r="Y680" s="24" t="str">
        <f t="shared" si="100"/>
        <v/>
      </c>
      <c r="Z680" s="25" t="str">
        <f t="shared" si="101"/>
        <v/>
      </c>
    </row>
    <row r="681" spans="9:26">
      <c r="I681" s="24">
        <f t="shared" si="93"/>
        <v>0</v>
      </c>
      <c r="J681" s="24" t="str">
        <f t="shared" si="94"/>
        <v>NO</v>
      </c>
      <c r="K681" s="24" t="str">
        <f t="shared" si="95"/>
        <v>NO</v>
      </c>
      <c r="L681" s="24" t="str">
        <f t="shared" si="96"/>
        <v>NO</v>
      </c>
      <c r="M681" s="24" t="str">
        <f t="shared" si="97"/>
        <v>NO</v>
      </c>
      <c r="N681" s="18" t="str">
        <f t="shared" si="98"/>
        <v/>
      </c>
      <c r="O681" s="21" t="str">
        <f>IF(FLOTA!A681="","",FLOTA!A681)</f>
        <v/>
      </c>
      <c r="P681" s="21" t="str">
        <f>IF(FLOTA!B681="","",FLOTA!B681)</f>
        <v/>
      </c>
      <c r="Q681" s="21" t="str">
        <f>IF(FLOTA!C681="","",FLOTA!C681)</f>
        <v/>
      </c>
      <c r="R681" s="21" t="str">
        <f>IF(FLOTA!D681="","",FLOTA!D681)</f>
        <v/>
      </c>
      <c r="S681" s="21" t="str">
        <f>IF(FLOTA!E681="","",FLOTA!E681)</f>
        <v/>
      </c>
      <c r="T681" s="21" t="str">
        <f>IF(FLOTA!F681="","",FLOTA!F681)</f>
        <v/>
      </c>
      <c r="U681" s="21" t="str">
        <f>IF(FLOTA!G681="","",FLOTA!G681)</f>
        <v/>
      </c>
      <c r="V681" s="21" t="str">
        <f>IF(FLOTA!H681="","",FLOTA!H681)</f>
        <v/>
      </c>
      <c r="W681" s="21" t="str">
        <f>IF(FLOTA!L681="","",FLOTA!L681)</f>
        <v/>
      </c>
      <c r="X681" s="25" t="str">
        <f t="shared" si="99"/>
        <v/>
      </c>
      <c r="Y681" s="24" t="str">
        <f t="shared" si="100"/>
        <v/>
      </c>
      <c r="Z681" s="25" t="str">
        <f t="shared" si="101"/>
        <v/>
      </c>
    </row>
    <row r="682" spans="9:26">
      <c r="I682" s="24">
        <f t="shared" si="93"/>
        <v>0</v>
      </c>
      <c r="J682" s="24" t="str">
        <f t="shared" si="94"/>
        <v>NO</v>
      </c>
      <c r="K682" s="24" t="str">
        <f t="shared" si="95"/>
        <v>NO</v>
      </c>
      <c r="L682" s="24" t="str">
        <f t="shared" si="96"/>
        <v>NO</v>
      </c>
      <c r="M682" s="24" t="str">
        <f t="shared" si="97"/>
        <v>NO</v>
      </c>
      <c r="N682" s="18" t="str">
        <f t="shared" si="98"/>
        <v/>
      </c>
      <c r="O682" s="21" t="str">
        <f>IF(FLOTA!A682="","",FLOTA!A682)</f>
        <v/>
      </c>
      <c r="P682" s="21" t="str">
        <f>IF(FLOTA!B682="","",FLOTA!B682)</f>
        <v/>
      </c>
      <c r="Q682" s="21" t="str">
        <f>IF(FLOTA!C682="","",FLOTA!C682)</f>
        <v/>
      </c>
      <c r="R682" s="21" t="str">
        <f>IF(FLOTA!D682="","",FLOTA!D682)</f>
        <v/>
      </c>
      <c r="S682" s="21" t="str">
        <f>IF(FLOTA!E682="","",FLOTA!E682)</f>
        <v/>
      </c>
      <c r="T682" s="21" t="str">
        <f>IF(FLOTA!F682="","",FLOTA!F682)</f>
        <v/>
      </c>
      <c r="U682" s="21" t="str">
        <f>IF(FLOTA!G682="","",FLOTA!G682)</f>
        <v/>
      </c>
      <c r="V682" s="21" t="str">
        <f>IF(FLOTA!H682="","",FLOTA!H682)</f>
        <v/>
      </c>
      <c r="W682" s="21" t="str">
        <f>IF(FLOTA!L682="","",FLOTA!L682)</f>
        <v/>
      </c>
      <c r="X682" s="25" t="str">
        <f t="shared" si="99"/>
        <v/>
      </c>
      <c r="Y682" s="24" t="str">
        <f t="shared" si="100"/>
        <v/>
      </c>
      <c r="Z682" s="25" t="str">
        <f t="shared" si="101"/>
        <v/>
      </c>
    </row>
    <row r="683" spans="9:26">
      <c r="I683" s="24">
        <f t="shared" si="93"/>
        <v>0</v>
      </c>
      <c r="J683" s="24" t="str">
        <f t="shared" si="94"/>
        <v>NO</v>
      </c>
      <c r="K683" s="24" t="str">
        <f t="shared" si="95"/>
        <v>NO</v>
      </c>
      <c r="L683" s="24" t="str">
        <f t="shared" si="96"/>
        <v>NO</v>
      </c>
      <c r="M683" s="24" t="str">
        <f t="shared" si="97"/>
        <v>NO</v>
      </c>
      <c r="N683" s="18" t="str">
        <f t="shared" si="98"/>
        <v/>
      </c>
      <c r="O683" s="21" t="str">
        <f>IF(FLOTA!A683="","",FLOTA!A683)</f>
        <v/>
      </c>
      <c r="P683" s="21" t="str">
        <f>IF(FLOTA!B683="","",FLOTA!B683)</f>
        <v/>
      </c>
      <c r="Q683" s="21" t="str">
        <f>IF(FLOTA!C683="","",FLOTA!C683)</f>
        <v/>
      </c>
      <c r="R683" s="21" t="str">
        <f>IF(FLOTA!D683="","",FLOTA!D683)</f>
        <v/>
      </c>
      <c r="S683" s="21" t="str">
        <f>IF(FLOTA!E683="","",FLOTA!E683)</f>
        <v/>
      </c>
      <c r="T683" s="21" t="str">
        <f>IF(FLOTA!F683="","",FLOTA!F683)</f>
        <v/>
      </c>
      <c r="U683" s="21" t="str">
        <f>IF(FLOTA!G683="","",FLOTA!G683)</f>
        <v/>
      </c>
      <c r="V683" s="21" t="str">
        <f>IF(FLOTA!H683="","",FLOTA!H683)</f>
        <v/>
      </c>
      <c r="W683" s="21" t="str">
        <f>IF(FLOTA!L683="","",FLOTA!L683)</f>
        <v/>
      </c>
      <c r="X683" s="25" t="str">
        <f t="shared" si="99"/>
        <v/>
      </c>
      <c r="Y683" s="24" t="str">
        <f t="shared" si="100"/>
        <v/>
      </c>
      <c r="Z683" s="25" t="str">
        <f t="shared" si="101"/>
        <v/>
      </c>
    </row>
    <row r="684" spans="9:26">
      <c r="I684" s="24">
        <f t="shared" si="93"/>
        <v>0</v>
      </c>
      <c r="J684" s="24" t="str">
        <f t="shared" si="94"/>
        <v>NO</v>
      </c>
      <c r="K684" s="24" t="str">
        <f t="shared" si="95"/>
        <v>NO</v>
      </c>
      <c r="L684" s="24" t="str">
        <f t="shared" si="96"/>
        <v>NO</v>
      </c>
      <c r="M684" s="24" t="str">
        <f t="shared" si="97"/>
        <v>NO</v>
      </c>
      <c r="N684" s="18" t="str">
        <f t="shared" si="98"/>
        <v/>
      </c>
      <c r="O684" s="21" t="str">
        <f>IF(FLOTA!A684="","",FLOTA!A684)</f>
        <v/>
      </c>
      <c r="P684" s="21" t="str">
        <f>IF(FLOTA!B684="","",FLOTA!B684)</f>
        <v/>
      </c>
      <c r="Q684" s="21" t="str">
        <f>IF(FLOTA!C684="","",FLOTA!C684)</f>
        <v/>
      </c>
      <c r="R684" s="21" t="str">
        <f>IF(FLOTA!D684="","",FLOTA!D684)</f>
        <v/>
      </c>
      <c r="S684" s="21" t="str">
        <f>IF(FLOTA!E684="","",FLOTA!E684)</f>
        <v/>
      </c>
      <c r="T684" s="21" t="str">
        <f>IF(FLOTA!F684="","",FLOTA!F684)</f>
        <v/>
      </c>
      <c r="U684" s="21" t="str">
        <f>IF(FLOTA!G684="","",FLOTA!G684)</f>
        <v/>
      </c>
      <c r="V684" s="21" t="str">
        <f>IF(FLOTA!H684="","",FLOTA!H684)</f>
        <v/>
      </c>
      <c r="W684" s="21" t="str">
        <f>IF(FLOTA!L684="","",FLOTA!L684)</f>
        <v/>
      </c>
      <c r="X684" s="25" t="str">
        <f t="shared" si="99"/>
        <v/>
      </c>
      <c r="Y684" s="24" t="str">
        <f t="shared" si="100"/>
        <v/>
      </c>
      <c r="Z684" s="25" t="str">
        <f t="shared" si="101"/>
        <v/>
      </c>
    </row>
    <row r="685" spans="9:26">
      <c r="I685" s="24">
        <f t="shared" si="93"/>
        <v>0</v>
      </c>
      <c r="J685" s="24" t="str">
        <f t="shared" si="94"/>
        <v>NO</v>
      </c>
      <c r="K685" s="24" t="str">
        <f t="shared" si="95"/>
        <v>NO</v>
      </c>
      <c r="L685" s="24" t="str">
        <f t="shared" si="96"/>
        <v>NO</v>
      </c>
      <c r="M685" s="24" t="str">
        <f t="shared" si="97"/>
        <v>NO</v>
      </c>
      <c r="N685" s="18" t="str">
        <f t="shared" si="98"/>
        <v/>
      </c>
      <c r="O685" s="21" t="str">
        <f>IF(FLOTA!A685="","",FLOTA!A685)</f>
        <v/>
      </c>
      <c r="P685" s="21" t="str">
        <f>IF(FLOTA!B685="","",FLOTA!B685)</f>
        <v/>
      </c>
      <c r="Q685" s="21" t="str">
        <f>IF(FLOTA!C685="","",FLOTA!C685)</f>
        <v/>
      </c>
      <c r="R685" s="21" t="str">
        <f>IF(FLOTA!D685="","",FLOTA!D685)</f>
        <v/>
      </c>
      <c r="S685" s="21" t="str">
        <f>IF(FLOTA!E685="","",FLOTA!E685)</f>
        <v/>
      </c>
      <c r="T685" s="21" t="str">
        <f>IF(FLOTA!F685="","",FLOTA!F685)</f>
        <v/>
      </c>
      <c r="U685" s="21" t="str">
        <f>IF(FLOTA!G685="","",FLOTA!G685)</f>
        <v/>
      </c>
      <c r="V685" s="21" t="str">
        <f>IF(FLOTA!H685="","",FLOTA!H685)</f>
        <v/>
      </c>
      <c r="W685" s="21" t="str">
        <f>IF(FLOTA!L685="","",FLOTA!L685)</f>
        <v/>
      </c>
      <c r="X685" s="25" t="str">
        <f t="shared" si="99"/>
        <v/>
      </c>
      <c r="Y685" s="24" t="str">
        <f t="shared" si="100"/>
        <v/>
      </c>
      <c r="Z685" s="25" t="str">
        <f t="shared" si="101"/>
        <v/>
      </c>
    </row>
    <row r="686" spans="9:26">
      <c r="I686" s="24">
        <f t="shared" si="93"/>
        <v>0</v>
      </c>
      <c r="J686" s="24" t="str">
        <f t="shared" si="94"/>
        <v>NO</v>
      </c>
      <c r="K686" s="24" t="str">
        <f t="shared" si="95"/>
        <v>NO</v>
      </c>
      <c r="L686" s="24" t="str">
        <f t="shared" si="96"/>
        <v>NO</v>
      </c>
      <c r="M686" s="24" t="str">
        <f t="shared" si="97"/>
        <v>NO</v>
      </c>
      <c r="N686" s="18" t="str">
        <f t="shared" si="98"/>
        <v/>
      </c>
      <c r="O686" s="21" t="str">
        <f>IF(FLOTA!A686="","",FLOTA!A686)</f>
        <v/>
      </c>
      <c r="P686" s="21" t="str">
        <f>IF(FLOTA!B686="","",FLOTA!B686)</f>
        <v/>
      </c>
      <c r="Q686" s="21" t="str">
        <f>IF(FLOTA!C686="","",FLOTA!C686)</f>
        <v/>
      </c>
      <c r="R686" s="21" t="str">
        <f>IF(FLOTA!D686="","",FLOTA!D686)</f>
        <v/>
      </c>
      <c r="S686" s="21" t="str">
        <f>IF(FLOTA!E686="","",FLOTA!E686)</f>
        <v/>
      </c>
      <c r="T686" s="21" t="str">
        <f>IF(FLOTA!F686="","",FLOTA!F686)</f>
        <v/>
      </c>
      <c r="U686" s="21" t="str">
        <f>IF(FLOTA!G686="","",FLOTA!G686)</f>
        <v/>
      </c>
      <c r="V686" s="21" t="str">
        <f>IF(FLOTA!H686="","",FLOTA!H686)</f>
        <v/>
      </c>
      <c r="W686" s="21" t="str">
        <f>IF(FLOTA!L686="","",FLOTA!L686)</f>
        <v/>
      </c>
      <c r="X686" s="25" t="str">
        <f t="shared" si="99"/>
        <v/>
      </c>
      <c r="Y686" s="24" t="str">
        <f t="shared" si="100"/>
        <v/>
      </c>
      <c r="Z686" s="25" t="str">
        <f t="shared" si="101"/>
        <v/>
      </c>
    </row>
    <row r="687" spans="9:26">
      <c r="I687" s="24">
        <f t="shared" si="93"/>
        <v>0</v>
      </c>
      <c r="J687" s="24" t="str">
        <f t="shared" si="94"/>
        <v>NO</v>
      </c>
      <c r="K687" s="24" t="str">
        <f t="shared" si="95"/>
        <v>NO</v>
      </c>
      <c r="L687" s="24" t="str">
        <f t="shared" si="96"/>
        <v>NO</v>
      </c>
      <c r="M687" s="24" t="str">
        <f t="shared" si="97"/>
        <v>NO</v>
      </c>
      <c r="N687" s="18" t="str">
        <f t="shared" si="98"/>
        <v/>
      </c>
      <c r="O687" s="21" t="str">
        <f>IF(FLOTA!A687="","",FLOTA!A687)</f>
        <v/>
      </c>
      <c r="P687" s="21" t="str">
        <f>IF(FLOTA!B687="","",FLOTA!B687)</f>
        <v/>
      </c>
      <c r="Q687" s="21" t="str">
        <f>IF(FLOTA!C687="","",FLOTA!C687)</f>
        <v/>
      </c>
      <c r="R687" s="21" t="str">
        <f>IF(FLOTA!D687="","",FLOTA!D687)</f>
        <v/>
      </c>
      <c r="S687" s="21" t="str">
        <f>IF(FLOTA!E687="","",FLOTA!E687)</f>
        <v/>
      </c>
      <c r="T687" s="21" t="str">
        <f>IF(FLOTA!F687="","",FLOTA!F687)</f>
        <v/>
      </c>
      <c r="U687" s="21" t="str">
        <f>IF(FLOTA!G687="","",FLOTA!G687)</f>
        <v/>
      </c>
      <c r="V687" s="21" t="str">
        <f>IF(FLOTA!H687="","",FLOTA!H687)</f>
        <v/>
      </c>
      <c r="W687" s="21" t="str">
        <f>IF(FLOTA!L687="","",FLOTA!L687)</f>
        <v/>
      </c>
      <c r="X687" s="25" t="str">
        <f t="shared" si="99"/>
        <v/>
      </c>
      <c r="Y687" s="24" t="str">
        <f t="shared" si="100"/>
        <v/>
      </c>
      <c r="Z687" s="25" t="str">
        <f t="shared" si="101"/>
        <v/>
      </c>
    </row>
    <row r="688" spans="9:26">
      <c r="I688" s="24">
        <f t="shared" si="93"/>
        <v>0</v>
      </c>
      <c r="J688" s="24" t="str">
        <f t="shared" si="94"/>
        <v>NO</v>
      </c>
      <c r="K688" s="24" t="str">
        <f t="shared" si="95"/>
        <v>NO</v>
      </c>
      <c r="L688" s="24" t="str">
        <f t="shared" si="96"/>
        <v>NO</v>
      </c>
      <c r="M688" s="24" t="str">
        <f t="shared" si="97"/>
        <v>NO</v>
      </c>
      <c r="N688" s="18" t="str">
        <f t="shared" si="98"/>
        <v/>
      </c>
      <c r="O688" s="21" t="str">
        <f>IF(FLOTA!A688="","",FLOTA!A688)</f>
        <v/>
      </c>
      <c r="P688" s="21" t="str">
        <f>IF(FLOTA!B688="","",FLOTA!B688)</f>
        <v/>
      </c>
      <c r="Q688" s="21" t="str">
        <f>IF(FLOTA!C688="","",FLOTA!C688)</f>
        <v/>
      </c>
      <c r="R688" s="21" t="str">
        <f>IF(FLOTA!D688="","",FLOTA!D688)</f>
        <v/>
      </c>
      <c r="S688" s="21" t="str">
        <f>IF(FLOTA!E688="","",FLOTA!E688)</f>
        <v/>
      </c>
      <c r="T688" s="21" t="str">
        <f>IF(FLOTA!F688="","",FLOTA!F688)</f>
        <v/>
      </c>
      <c r="U688" s="21" t="str">
        <f>IF(FLOTA!G688="","",FLOTA!G688)</f>
        <v/>
      </c>
      <c r="V688" s="21" t="str">
        <f>IF(FLOTA!H688="","",FLOTA!H688)</f>
        <v/>
      </c>
      <c r="W688" s="21" t="str">
        <f>IF(FLOTA!L688="","",FLOTA!L688)</f>
        <v/>
      </c>
      <c r="X688" s="25" t="str">
        <f t="shared" si="99"/>
        <v/>
      </c>
      <c r="Y688" s="24" t="str">
        <f t="shared" si="100"/>
        <v/>
      </c>
      <c r="Z688" s="25" t="str">
        <f t="shared" si="101"/>
        <v/>
      </c>
    </row>
    <row r="689" spans="9:26">
      <c r="I689" s="24">
        <f t="shared" si="93"/>
        <v>0</v>
      </c>
      <c r="J689" s="24" t="str">
        <f t="shared" si="94"/>
        <v>NO</v>
      </c>
      <c r="K689" s="24" t="str">
        <f t="shared" si="95"/>
        <v>NO</v>
      </c>
      <c r="L689" s="24" t="str">
        <f t="shared" si="96"/>
        <v>NO</v>
      </c>
      <c r="M689" s="24" t="str">
        <f t="shared" si="97"/>
        <v>NO</v>
      </c>
      <c r="N689" s="18" t="str">
        <f t="shared" si="98"/>
        <v/>
      </c>
      <c r="O689" s="21" t="str">
        <f>IF(FLOTA!A689="","",FLOTA!A689)</f>
        <v/>
      </c>
      <c r="P689" s="21" t="str">
        <f>IF(FLOTA!B689="","",FLOTA!B689)</f>
        <v/>
      </c>
      <c r="Q689" s="21" t="str">
        <f>IF(FLOTA!C689="","",FLOTA!C689)</f>
        <v/>
      </c>
      <c r="R689" s="21" t="str">
        <f>IF(FLOTA!D689="","",FLOTA!D689)</f>
        <v/>
      </c>
      <c r="S689" s="21" t="str">
        <f>IF(FLOTA!E689="","",FLOTA!E689)</f>
        <v/>
      </c>
      <c r="T689" s="21" t="str">
        <f>IF(FLOTA!F689="","",FLOTA!F689)</f>
        <v/>
      </c>
      <c r="U689" s="21" t="str">
        <f>IF(FLOTA!G689="","",FLOTA!G689)</f>
        <v/>
      </c>
      <c r="V689" s="21" t="str">
        <f>IF(FLOTA!H689="","",FLOTA!H689)</f>
        <v/>
      </c>
      <c r="W689" s="21" t="str">
        <f>IF(FLOTA!L689="","",FLOTA!L689)</f>
        <v/>
      </c>
      <c r="X689" s="25" t="str">
        <f t="shared" si="99"/>
        <v/>
      </c>
      <c r="Y689" s="24" t="str">
        <f t="shared" si="100"/>
        <v/>
      </c>
      <c r="Z689" s="25" t="str">
        <f t="shared" si="101"/>
        <v/>
      </c>
    </row>
    <row r="690" spans="9:26">
      <c r="I690" s="24">
        <f t="shared" si="93"/>
        <v>0</v>
      </c>
      <c r="J690" s="24" t="str">
        <f t="shared" si="94"/>
        <v>NO</v>
      </c>
      <c r="K690" s="24" t="str">
        <f t="shared" si="95"/>
        <v>NO</v>
      </c>
      <c r="L690" s="24" t="str">
        <f t="shared" si="96"/>
        <v>NO</v>
      </c>
      <c r="M690" s="24" t="str">
        <f t="shared" si="97"/>
        <v>NO</v>
      </c>
      <c r="N690" s="18" t="str">
        <f t="shared" si="98"/>
        <v/>
      </c>
      <c r="O690" s="21" t="str">
        <f>IF(FLOTA!A690="","",FLOTA!A690)</f>
        <v/>
      </c>
      <c r="P690" s="21" t="str">
        <f>IF(FLOTA!B690="","",FLOTA!B690)</f>
        <v/>
      </c>
      <c r="Q690" s="21" t="str">
        <f>IF(FLOTA!C690="","",FLOTA!C690)</f>
        <v/>
      </c>
      <c r="R690" s="21" t="str">
        <f>IF(FLOTA!D690="","",FLOTA!D690)</f>
        <v/>
      </c>
      <c r="S690" s="21" t="str">
        <f>IF(FLOTA!E690="","",FLOTA!E690)</f>
        <v/>
      </c>
      <c r="T690" s="21" t="str">
        <f>IF(FLOTA!F690="","",FLOTA!F690)</f>
        <v/>
      </c>
      <c r="U690" s="21" t="str">
        <f>IF(FLOTA!G690="","",FLOTA!G690)</f>
        <v/>
      </c>
      <c r="V690" s="21" t="str">
        <f>IF(FLOTA!H690="","",FLOTA!H690)</f>
        <v/>
      </c>
      <c r="W690" s="21" t="str">
        <f>IF(FLOTA!L690="","",FLOTA!L690)</f>
        <v/>
      </c>
      <c r="X690" s="25" t="str">
        <f t="shared" si="99"/>
        <v/>
      </c>
      <c r="Y690" s="24" t="str">
        <f t="shared" si="100"/>
        <v/>
      </c>
      <c r="Z690" s="25" t="str">
        <f t="shared" si="101"/>
        <v/>
      </c>
    </row>
    <row r="691" spans="9:26">
      <c r="I691" s="24">
        <f t="shared" si="93"/>
        <v>0</v>
      </c>
      <c r="J691" s="24" t="str">
        <f t="shared" si="94"/>
        <v>NO</v>
      </c>
      <c r="K691" s="24" t="str">
        <f t="shared" si="95"/>
        <v>NO</v>
      </c>
      <c r="L691" s="24" t="str">
        <f t="shared" si="96"/>
        <v>NO</v>
      </c>
      <c r="M691" s="24" t="str">
        <f t="shared" si="97"/>
        <v>NO</v>
      </c>
      <c r="N691" s="18" t="str">
        <f t="shared" si="98"/>
        <v/>
      </c>
      <c r="O691" s="21" t="str">
        <f>IF(FLOTA!A691="","",FLOTA!A691)</f>
        <v/>
      </c>
      <c r="P691" s="21" t="str">
        <f>IF(FLOTA!B691="","",FLOTA!B691)</f>
        <v/>
      </c>
      <c r="Q691" s="21" t="str">
        <f>IF(FLOTA!C691="","",FLOTA!C691)</f>
        <v/>
      </c>
      <c r="R691" s="21" t="str">
        <f>IF(FLOTA!D691="","",FLOTA!D691)</f>
        <v/>
      </c>
      <c r="S691" s="21" t="str">
        <f>IF(FLOTA!E691="","",FLOTA!E691)</f>
        <v/>
      </c>
      <c r="T691" s="21" t="str">
        <f>IF(FLOTA!F691="","",FLOTA!F691)</f>
        <v/>
      </c>
      <c r="U691" s="21" t="str">
        <f>IF(FLOTA!G691="","",FLOTA!G691)</f>
        <v/>
      </c>
      <c r="V691" s="21" t="str">
        <f>IF(FLOTA!H691="","",FLOTA!H691)</f>
        <v/>
      </c>
      <c r="W691" s="21" t="str">
        <f>IF(FLOTA!L691="","",FLOTA!L691)</f>
        <v/>
      </c>
      <c r="X691" s="25" t="str">
        <f t="shared" si="99"/>
        <v/>
      </c>
      <c r="Y691" s="24" t="str">
        <f t="shared" si="100"/>
        <v/>
      </c>
      <c r="Z691" s="25" t="str">
        <f t="shared" si="101"/>
        <v/>
      </c>
    </row>
    <row r="692" spans="9:26">
      <c r="I692" s="24">
        <f t="shared" si="93"/>
        <v>0</v>
      </c>
      <c r="J692" s="24" t="str">
        <f t="shared" si="94"/>
        <v>NO</v>
      </c>
      <c r="K692" s="24" t="str">
        <f t="shared" si="95"/>
        <v>NO</v>
      </c>
      <c r="L692" s="24" t="str">
        <f t="shared" si="96"/>
        <v>NO</v>
      </c>
      <c r="M692" s="24" t="str">
        <f t="shared" si="97"/>
        <v>NO</v>
      </c>
      <c r="N692" s="18" t="str">
        <f t="shared" si="98"/>
        <v/>
      </c>
      <c r="O692" s="21" t="str">
        <f>IF(FLOTA!A692="","",FLOTA!A692)</f>
        <v/>
      </c>
      <c r="P692" s="21" t="str">
        <f>IF(FLOTA!B692="","",FLOTA!B692)</f>
        <v/>
      </c>
      <c r="Q692" s="21" t="str">
        <f>IF(FLOTA!C692="","",FLOTA!C692)</f>
        <v/>
      </c>
      <c r="R692" s="21" t="str">
        <f>IF(FLOTA!D692="","",FLOTA!D692)</f>
        <v/>
      </c>
      <c r="S692" s="21" t="str">
        <f>IF(FLOTA!E692="","",FLOTA!E692)</f>
        <v/>
      </c>
      <c r="T692" s="21" t="str">
        <f>IF(FLOTA!F692="","",FLOTA!F692)</f>
        <v/>
      </c>
      <c r="U692" s="21" t="str">
        <f>IF(FLOTA!G692="","",FLOTA!G692)</f>
        <v/>
      </c>
      <c r="V692" s="21" t="str">
        <f>IF(FLOTA!H692="","",FLOTA!H692)</f>
        <v/>
      </c>
      <c r="W692" s="21" t="str">
        <f>IF(FLOTA!L692="","",FLOTA!L692)</f>
        <v/>
      </c>
      <c r="X692" s="25" t="str">
        <f t="shared" si="99"/>
        <v/>
      </c>
      <c r="Y692" s="24" t="str">
        <f t="shared" si="100"/>
        <v/>
      </c>
      <c r="Z692" s="25" t="str">
        <f t="shared" si="101"/>
        <v/>
      </c>
    </row>
    <row r="693" spans="9:26">
      <c r="I693" s="24">
        <f t="shared" si="93"/>
        <v>0</v>
      </c>
      <c r="J693" s="24" t="str">
        <f t="shared" si="94"/>
        <v>NO</v>
      </c>
      <c r="K693" s="24" t="str">
        <f t="shared" si="95"/>
        <v>NO</v>
      </c>
      <c r="L693" s="24" t="str">
        <f t="shared" si="96"/>
        <v>NO</v>
      </c>
      <c r="M693" s="24" t="str">
        <f t="shared" si="97"/>
        <v>NO</v>
      </c>
      <c r="N693" s="18" t="str">
        <f t="shared" si="98"/>
        <v/>
      </c>
      <c r="O693" s="21" t="str">
        <f>IF(FLOTA!A693="","",FLOTA!A693)</f>
        <v/>
      </c>
      <c r="P693" s="21" t="str">
        <f>IF(FLOTA!B693="","",FLOTA!B693)</f>
        <v/>
      </c>
      <c r="Q693" s="21" t="str">
        <f>IF(FLOTA!C693="","",FLOTA!C693)</f>
        <v/>
      </c>
      <c r="R693" s="21" t="str">
        <f>IF(FLOTA!D693="","",FLOTA!D693)</f>
        <v/>
      </c>
      <c r="S693" s="21" t="str">
        <f>IF(FLOTA!E693="","",FLOTA!E693)</f>
        <v/>
      </c>
      <c r="T693" s="21" t="str">
        <f>IF(FLOTA!F693="","",FLOTA!F693)</f>
        <v/>
      </c>
      <c r="U693" s="21" t="str">
        <f>IF(FLOTA!G693="","",FLOTA!G693)</f>
        <v/>
      </c>
      <c r="V693" s="21" t="str">
        <f>IF(FLOTA!H693="","",FLOTA!H693)</f>
        <v/>
      </c>
      <c r="W693" s="21" t="str">
        <f>IF(FLOTA!L693="","",FLOTA!L693)</f>
        <v/>
      </c>
      <c r="X693" s="25" t="str">
        <f t="shared" si="99"/>
        <v/>
      </c>
      <c r="Y693" s="24" t="str">
        <f t="shared" si="100"/>
        <v/>
      </c>
      <c r="Z693" s="25" t="str">
        <f t="shared" si="101"/>
        <v/>
      </c>
    </row>
    <row r="694" spans="9:26">
      <c r="I694" s="24">
        <f t="shared" si="93"/>
        <v>0</v>
      </c>
      <c r="J694" s="24" t="str">
        <f t="shared" si="94"/>
        <v>NO</v>
      </c>
      <c r="K694" s="24" t="str">
        <f t="shared" si="95"/>
        <v>NO</v>
      </c>
      <c r="L694" s="24" t="str">
        <f t="shared" si="96"/>
        <v>NO</v>
      </c>
      <c r="M694" s="24" t="str">
        <f t="shared" si="97"/>
        <v>NO</v>
      </c>
      <c r="N694" s="18" t="str">
        <f t="shared" si="98"/>
        <v/>
      </c>
      <c r="O694" s="21" t="str">
        <f>IF(FLOTA!A694="","",FLOTA!A694)</f>
        <v/>
      </c>
      <c r="P694" s="21" t="str">
        <f>IF(FLOTA!B694="","",FLOTA!B694)</f>
        <v/>
      </c>
      <c r="Q694" s="21" t="str">
        <f>IF(FLOTA!C694="","",FLOTA!C694)</f>
        <v/>
      </c>
      <c r="R694" s="21" t="str">
        <f>IF(FLOTA!D694="","",FLOTA!D694)</f>
        <v/>
      </c>
      <c r="S694" s="21" t="str">
        <f>IF(FLOTA!E694="","",FLOTA!E694)</f>
        <v/>
      </c>
      <c r="T694" s="21" t="str">
        <f>IF(FLOTA!F694="","",FLOTA!F694)</f>
        <v/>
      </c>
      <c r="U694" s="21" t="str">
        <f>IF(FLOTA!G694="","",FLOTA!G694)</f>
        <v/>
      </c>
      <c r="V694" s="21" t="str">
        <f>IF(FLOTA!H694="","",FLOTA!H694)</f>
        <v/>
      </c>
      <c r="W694" s="21" t="str">
        <f>IF(FLOTA!L694="","",FLOTA!L694)</f>
        <v/>
      </c>
      <c r="X694" s="25" t="str">
        <f t="shared" si="99"/>
        <v/>
      </c>
      <c r="Y694" s="24" t="str">
        <f t="shared" si="100"/>
        <v/>
      </c>
      <c r="Z694" s="25" t="str">
        <f t="shared" si="101"/>
        <v/>
      </c>
    </row>
    <row r="695" spans="9:26">
      <c r="I695" s="24">
        <f t="shared" si="93"/>
        <v>0</v>
      </c>
      <c r="J695" s="24" t="str">
        <f t="shared" si="94"/>
        <v>NO</v>
      </c>
      <c r="K695" s="24" t="str">
        <f t="shared" si="95"/>
        <v>NO</v>
      </c>
      <c r="L695" s="24" t="str">
        <f t="shared" si="96"/>
        <v>NO</v>
      </c>
      <c r="M695" s="24" t="str">
        <f t="shared" si="97"/>
        <v>NO</v>
      </c>
      <c r="N695" s="18" t="str">
        <f t="shared" si="98"/>
        <v/>
      </c>
      <c r="O695" s="21" t="str">
        <f>IF(FLOTA!A695="","",FLOTA!A695)</f>
        <v/>
      </c>
      <c r="P695" s="21" t="str">
        <f>IF(FLOTA!B695="","",FLOTA!B695)</f>
        <v/>
      </c>
      <c r="Q695" s="21" t="str">
        <f>IF(FLOTA!C695="","",FLOTA!C695)</f>
        <v/>
      </c>
      <c r="R695" s="21" t="str">
        <f>IF(FLOTA!D695="","",FLOTA!D695)</f>
        <v/>
      </c>
      <c r="S695" s="21" t="str">
        <f>IF(FLOTA!E695="","",FLOTA!E695)</f>
        <v/>
      </c>
      <c r="T695" s="21" t="str">
        <f>IF(FLOTA!F695="","",FLOTA!F695)</f>
        <v/>
      </c>
      <c r="U695" s="21" t="str">
        <f>IF(FLOTA!G695="","",FLOTA!G695)</f>
        <v/>
      </c>
      <c r="V695" s="21" t="str">
        <f>IF(FLOTA!H695="","",FLOTA!H695)</f>
        <v/>
      </c>
      <c r="W695" s="21" t="str">
        <f>IF(FLOTA!L695="","",FLOTA!L695)</f>
        <v/>
      </c>
      <c r="X695" s="25" t="str">
        <f t="shared" si="99"/>
        <v/>
      </c>
      <c r="Y695" s="24" t="str">
        <f t="shared" si="100"/>
        <v/>
      </c>
      <c r="Z695" s="25" t="str">
        <f t="shared" si="101"/>
        <v/>
      </c>
    </row>
    <row r="696" spans="9:26">
      <c r="I696" s="24">
        <f t="shared" si="93"/>
        <v>0</v>
      </c>
      <c r="J696" s="24" t="str">
        <f t="shared" si="94"/>
        <v>NO</v>
      </c>
      <c r="K696" s="24" t="str">
        <f t="shared" si="95"/>
        <v>NO</v>
      </c>
      <c r="L696" s="24" t="str">
        <f t="shared" si="96"/>
        <v>NO</v>
      </c>
      <c r="M696" s="24" t="str">
        <f t="shared" si="97"/>
        <v>NO</v>
      </c>
      <c r="N696" s="18" t="str">
        <f t="shared" si="98"/>
        <v/>
      </c>
      <c r="O696" s="21" t="str">
        <f>IF(FLOTA!A696="","",FLOTA!A696)</f>
        <v/>
      </c>
      <c r="P696" s="21" t="str">
        <f>IF(FLOTA!B696="","",FLOTA!B696)</f>
        <v/>
      </c>
      <c r="Q696" s="21" t="str">
        <f>IF(FLOTA!C696="","",FLOTA!C696)</f>
        <v/>
      </c>
      <c r="R696" s="21" t="str">
        <f>IF(FLOTA!D696="","",FLOTA!D696)</f>
        <v/>
      </c>
      <c r="S696" s="21" t="str">
        <f>IF(FLOTA!E696="","",FLOTA!E696)</f>
        <v/>
      </c>
      <c r="T696" s="21" t="str">
        <f>IF(FLOTA!F696="","",FLOTA!F696)</f>
        <v/>
      </c>
      <c r="U696" s="21" t="str">
        <f>IF(FLOTA!G696="","",FLOTA!G696)</f>
        <v/>
      </c>
      <c r="V696" s="21" t="str">
        <f>IF(FLOTA!H696="","",FLOTA!H696)</f>
        <v/>
      </c>
      <c r="W696" s="21" t="str">
        <f>IF(FLOTA!L696="","",FLOTA!L696)</f>
        <v/>
      </c>
      <c r="X696" s="25" t="str">
        <f t="shared" si="99"/>
        <v/>
      </c>
      <c r="Y696" s="24" t="str">
        <f t="shared" si="100"/>
        <v/>
      </c>
      <c r="Z696" s="25" t="str">
        <f t="shared" si="101"/>
        <v/>
      </c>
    </row>
    <row r="697" spans="9:26">
      <c r="I697" s="24">
        <f t="shared" si="93"/>
        <v>0</v>
      </c>
      <c r="J697" s="24" t="str">
        <f t="shared" si="94"/>
        <v>NO</v>
      </c>
      <c r="K697" s="24" t="str">
        <f t="shared" si="95"/>
        <v>NO</v>
      </c>
      <c r="L697" s="24" t="str">
        <f t="shared" si="96"/>
        <v>NO</v>
      </c>
      <c r="M697" s="24" t="str">
        <f t="shared" si="97"/>
        <v>NO</v>
      </c>
      <c r="N697" s="18" t="str">
        <f t="shared" si="98"/>
        <v/>
      </c>
      <c r="O697" s="21" t="str">
        <f>IF(FLOTA!A697="","",FLOTA!A697)</f>
        <v/>
      </c>
      <c r="P697" s="21" t="str">
        <f>IF(FLOTA!B697="","",FLOTA!B697)</f>
        <v/>
      </c>
      <c r="Q697" s="21" t="str">
        <f>IF(FLOTA!C697="","",FLOTA!C697)</f>
        <v/>
      </c>
      <c r="R697" s="21" t="str">
        <f>IF(FLOTA!D697="","",FLOTA!D697)</f>
        <v/>
      </c>
      <c r="S697" s="21" t="str">
        <f>IF(FLOTA!E697="","",FLOTA!E697)</f>
        <v/>
      </c>
      <c r="T697" s="21" t="str">
        <f>IF(FLOTA!F697="","",FLOTA!F697)</f>
        <v/>
      </c>
      <c r="U697" s="21" t="str">
        <f>IF(FLOTA!G697="","",FLOTA!G697)</f>
        <v/>
      </c>
      <c r="V697" s="21" t="str">
        <f>IF(FLOTA!H697="","",FLOTA!H697)</f>
        <v/>
      </c>
      <c r="W697" s="21" t="str">
        <f>IF(FLOTA!L697="","",FLOTA!L697)</f>
        <v/>
      </c>
      <c r="X697" s="25" t="str">
        <f t="shared" si="99"/>
        <v/>
      </c>
      <c r="Y697" s="24" t="str">
        <f t="shared" si="100"/>
        <v/>
      </c>
      <c r="Z697" s="25" t="str">
        <f t="shared" si="101"/>
        <v/>
      </c>
    </row>
    <row r="698" spans="9:26">
      <c r="I698" s="24">
        <f t="shared" si="93"/>
        <v>0</v>
      </c>
      <c r="J698" s="24" t="str">
        <f t="shared" si="94"/>
        <v>NO</v>
      </c>
      <c r="K698" s="24" t="str">
        <f t="shared" si="95"/>
        <v>NO</v>
      </c>
      <c r="L698" s="24" t="str">
        <f t="shared" si="96"/>
        <v>NO</v>
      </c>
      <c r="M698" s="24" t="str">
        <f t="shared" si="97"/>
        <v>NO</v>
      </c>
      <c r="N698" s="18" t="str">
        <f t="shared" si="98"/>
        <v/>
      </c>
      <c r="O698" s="21" t="str">
        <f>IF(FLOTA!A698="","",FLOTA!A698)</f>
        <v/>
      </c>
      <c r="P698" s="21" t="str">
        <f>IF(FLOTA!B698="","",FLOTA!B698)</f>
        <v/>
      </c>
      <c r="Q698" s="21" t="str">
        <f>IF(FLOTA!C698="","",FLOTA!C698)</f>
        <v/>
      </c>
      <c r="R698" s="21" t="str">
        <f>IF(FLOTA!D698="","",FLOTA!D698)</f>
        <v/>
      </c>
      <c r="S698" s="21" t="str">
        <f>IF(FLOTA!E698="","",FLOTA!E698)</f>
        <v/>
      </c>
      <c r="T698" s="21" t="str">
        <f>IF(FLOTA!F698="","",FLOTA!F698)</f>
        <v/>
      </c>
      <c r="U698" s="21" t="str">
        <f>IF(FLOTA!G698="","",FLOTA!G698)</f>
        <v/>
      </c>
      <c r="V698" s="21" t="str">
        <f>IF(FLOTA!H698="","",FLOTA!H698)</f>
        <v/>
      </c>
      <c r="W698" s="21" t="str">
        <f>IF(FLOTA!L698="","",FLOTA!L698)</f>
        <v/>
      </c>
      <c r="X698" s="25" t="str">
        <f t="shared" si="99"/>
        <v/>
      </c>
      <c r="Y698" s="24" t="str">
        <f t="shared" si="100"/>
        <v/>
      </c>
      <c r="Z698" s="25" t="str">
        <f t="shared" si="101"/>
        <v/>
      </c>
    </row>
    <row r="699" spans="9:26">
      <c r="I699" s="24">
        <f t="shared" si="93"/>
        <v>0</v>
      </c>
      <c r="J699" s="24" t="str">
        <f t="shared" si="94"/>
        <v>NO</v>
      </c>
      <c r="K699" s="24" t="str">
        <f t="shared" si="95"/>
        <v>NO</v>
      </c>
      <c r="L699" s="24" t="str">
        <f t="shared" si="96"/>
        <v>NO</v>
      </c>
      <c r="M699" s="24" t="str">
        <f t="shared" si="97"/>
        <v>NO</v>
      </c>
      <c r="N699" s="18" t="str">
        <f t="shared" si="98"/>
        <v/>
      </c>
      <c r="O699" s="21" t="str">
        <f>IF(FLOTA!A699="","",FLOTA!A699)</f>
        <v/>
      </c>
      <c r="P699" s="21" t="str">
        <f>IF(FLOTA!B699="","",FLOTA!B699)</f>
        <v/>
      </c>
      <c r="Q699" s="21" t="str">
        <f>IF(FLOTA!C699="","",FLOTA!C699)</f>
        <v/>
      </c>
      <c r="R699" s="21" t="str">
        <f>IF(FLOTA!D699="","",FLOTA!D699)</f>
        <v/>
      </c>
      <c r="S699" s="21" t="str">
        <f>IF(FLOTA!E699="","",FLOTA!E699)</f>
        <v/>
      </c>
      <c r="T699" s="21" t="str">
        <f>IF(FLOTA!F699="","",FLOTA!F699)</f>
        <v/>
      </c>
      <c r="U699" s="21" t="str">
        <f>IF(FLOTA!G699="","",FLOTA!G699)</f>
        <v/>
      </c>
      <c r="V699" s="21" t="str">
        <f>IF(FLOTA!H699="","",FLOTA!H699)</f>
        <v/>
      </c>
      <c r="W699" s="21" t="str">
        <f>IF(FLOTA!L699="","",FLOTA!L699)</f>
        <v/>
      </c>
      <c r="X699" s="25" t="str">
        <f t="shared" si="99"/>
        <v/>
      </c>
      <c r="Y699" s="24" t="str">
        <f t="shared" si="100"/>
        <v/>
      </c>
      <c r="Z699" s="25" t="str">
        <f t="shared" si="101"/>
        <v/>
      </c>
    </row>
    <row r="700" spans="9:26">
      <c r="I700" s="24">
        <f t="shared" si="93"/>
        <v>0</v>
      </c>
      <c r="J700" s="24" t="str">
        <f t="shared" si="94"/>
        <v>NO</v>
      </c>
      <c r="K700" s="24" t="str">
        <f t="shared" si="95"/>
        <v>NO</v>
      </c>
      <c r="L700" s="24" t="str">
        <f t="shared" si="96"/>
        <v>NO</v>
      </c>
      <c r="M700" s="24" t="str">
        <f t="shared" si="97"/>
        <v>NO</v>
      </c>
      <c r="N700" s="18" t="str">
        <f t="shared" si="98"/>
        <v/>
      </c>
      <c r="O700" s="21" t="str">
        <f>IF(FLOTA!A700="","",FLOTA!A700)</f>
        <v/>
      </c>
      <c r="P700" s="21" t="str">
        <f>IF(FLOTA!B700="","",FLOTA!B700)</f>
        <v/>
      </c>
      <c r="Q700" s="21" t="str">
        <f>IF(FLOTA!C700="","",FLOTA!C700)</f>
        <v/>
      </c>
      <c r="R700" s="21" t="str">
        <f>IF(FLOTA!D700="","",FLOTA!D700)</f>
        <v/>
      </c>
      <c r="S700" s="21" t="str">
        <f>IF(FLOTA!E700="","",FLOTA!E700)</f>
        <v/>
      </c>
      <c r="T700" s="21" t="str">
        <f>IF(FLOTA!F700="","",FLOTA!F700)</f>
        <v/>
      </c>
      <c r="U700" s="21" t="str">
        <f>IF(FLOTA!G700="","",FLOTA!G700)</f>
        <v/>
      </c>
      <c r="V700" s="21" t="str">
        <f>IF(FLOTA!H700="","",FLOTA!H700)</f>
        <v/>
      </c>
      <c r="W700" s="21" t="str">
        <f>IF(FLOTA!L700="","",FLOTA!L700)</f>
        <v/>
      </c>
      <c r="X700" s="25" t="str">
        <f t="shared" si="99"/>
        <v/>
      </c>
      <c r="Y700" s="24" t="str">
        <f t="shared" si="100"/>
        <v/>
      </c>
      <c r="Z700" s="25" t="str">
        <f t="shared" si="101"/>
        <v/>
      </c>
    </row>
    <row r="701" spans="9:26">
      <c r="I701" s="24">
        <f t="shared" si="93"/>
        <v>0</v>
      </c>
      <c r="J701" s="24" t="str">
        <f t="shared" si="94"/>
        <v>NO</v>
      </c>
      <c r="K701" s="24" t="str">
        <f t="shared" si="95"/>
        <v>NO</v>
      </c>
      <c r="L701" s="24" t="str">
        <f t="shared" si="96"/>
        <v>NO</v>
      </c>
      <c r="M701" s="24" t="str">
        <f t="shared" si="97"/>
        <v>NO</v>
      </c>
      <c r="N701" s="18" t="str">
        <f t="shared" si="98"/>
        <v/>
      </c>
      <c r="O701" s="21" t="str">
        <f>IF(FLOTA!A701="","",FLOTA!A701)</f>
        <v/>
      </c>
      <c r="P701" s="21" t="str">
        <f>IF(FLOTA!B701="","",FLOTA!B701)</f>
        <v/>
      </c>
      <c r="Q701" s="21" t="str">
        <f>IF(FLOTA!C701="","",FLOTA!C701)</f>
        <v/>
      </c>
      <c r="R701" s="21" t="str">
        <f>IF(FLOTA!D701="","",FLOTA!D701)</f>
        <v/>
      </c>
      <c r="S701" s="21" t="str">
        <f>IF(FLOTA!E701="","",FLOTA!E701)</f>
        <v/>
      </c>
      <c r="T701" s="21" t="str">
        <f>IF(FLOTA!F701="","",FLOTA!F701)</f>
        <v/>
      </c>
      <c r="U701" s="21" t="str">
        <f>IF(FLOTA!G701="","",FLOTA!G701)</f>
        <v/>
      </c>
      <c r="V701" s="21" t="str">
        <f>IF(FLOTA!H701="","",FLOTA!H701)</f>
        <v/>
      </c>
      <c r="W701" s="21" t="str">
        <f>IF(FLOTA!L701="","",FLOTA!L701)</f>
        <v/>
      </c>
      <c r="X701" s="25" t="str">
        <f t="shared" si="99"/>
        <v/>
      </c>
      <c r="Y701" s="24" t="str">
        <f t="shared" si="100"/>
        <v/>
      </c>
      <c r="Z701" s="25" t="str">
        <f t="shared" si="101"/>
        <v/>
      </c>
    </row>
    <row r="702" spans="9:26">
      <c r="I702" s="24">
        <f t="shared" si="93"/>
        <v>0</v>
      </c>
      <c r="J702" s="24" t="str">
        <f t="shared" si="94"/>
        <v>NO</v>
      </c>
      <c r="K702" s="24" t="str">
        <f t="shared" si="95"/>
        <v>NO</v>
      </c>
      <c r="L702" s="24" t="str">
        <f t="shared" si="96"/>
        <v>NO</v>
      </c>
      <c r="M702" s="24" t="str">
        <f t="shared" si="97"/>
        <v>NO</v>
      </c>
      <c r="N702" s="18" t="str">
        <f t="shared" si="98"/>
        <v/>
      </c>
      <c r="O702" s="21" t="str">
        <f>IF(FLOTA!A702="","",FLOTA!A702)</f>
        <v/>
      </c>
      <c r="P702" s="21" t="str">
        <f>IF(FLOTA!B702="","",FLOTA!B702)</f>
        <v/>
      </c>
      <c r="Q702" s="21" t="str">
        <f>IF(FLOTA!C702="","",FLOTA!C702)</f>
        <v/>
      </c>
      <c r="R702" s="21" t="str">
        <f>IF(FLOTA!D702="","",FLOTA!D702)</f>
        <v/>
      </c>
      <c r="S702" s="21" t="str">
        <f>IF(FLOTA!E702="","",FLOTA!E702)</f>
        <v/>
      </c>
      <c r="T702" s="21" t="str">
        <f>IF(FLOTA!F702="","",FLOTA!F702)</f>
        <v/>
      </c>
      <c r="U702" s="21" t="str">
        <f>IF(FLOTA!G702="","",FLOTA!G702)</f>
        <v/>
      </c>
      <c r="V702" s="21" t="str">
        <f>IF(FLOTA!H702="","",FLOTA!H702)</f>
        <v/>
      </c>
      <c r="W702" s="21" t="str">
        <f>IF(FLOTA!L702="","",FLOTA!L702)</f>
        <v/>
      </c>
      <c r="X702" s="25" t="str">
        <f t="shared" si="99"/>
        <v/>
      </c>
      <c r="Y702" s="24" t="str">
        <f t="shared" si="100"/>
        <v/>
      </c>
      <c r="Z702" s="25" t="str">
        <f t="shared" si="101"/>
        <v/>
      </c>
    </row>
    <row r="703" spans="9:26">
      <c r="I703" s="24">
        <f t="shared" si="93"/>
        <v>0</v>
      </c>
      <c r="J703" s="24" t="str">
        <f t="shared" si="94"/>
        <v>NO</v>
      </c>
      <c r="K703" s="24" t="str">
        <f t="shared" si="95"/>
        <v>NO</v>
      </c>
      <c r="L703" s="24" t="str">
        <f t="shared" si="96"/>
        <v>NO</v>
      </c>
      <c r="M703" s="24" t="str">
        <f t="shared" si="97"/>
        <v>NO</v>
      </c>
      <c r="N703" s="18" t="str">
        <f t="shared" si="98"/>
        <v/>
      </c>
      <c r="O703" s="21" t="str">
        <f>IF(FLOTA!A703="","",FLOTA!A703)</f>
        <v/>
      </c>
      <c r="P703" s="21" t="str">
        <f>IF(FLOTA!B703="","",FLOTA!B703)</f>
        <v/>
      </c>
      <c r="Q703" s="21" t="str">
        <f>IF(FLOTA!C703="","",FLOTA!C703)</f>
        <v/>
      </c>
      <c r="R703" s="21" t="str">
        <f>IF(FLOTA!D703="","",FLOTA!D703)</f>
        <v/>
      </c>
      <c r="S703" s="21" t="str">
        <f>IF(FLOTA!E703="","",FLOTA!E703)</f>
        <v/>
      </c>
      <c r="T703" s="21" t="str">
        <f>IF(FLOTA!F703="","",FLOTA!F703)</f>
        <v/>
      </c>
      <c r="U703" s="21" t="str">
        <f>IF(FLOTA!G703="","",FLOTA!G703)</f>
        <v/>
      </c>
      <c r="V703" s="21" t="str">
        <f>IF(FLOTA!H703="","",FLOTA!H703)</f>
        <v/>
      </c>
      <c r="W703" s="21" t="str">
        <f>IF(FLOTA!L703="","",FLOTA!L703)</f>
        <v/>
      </c>
      <c r="X703" s="25" t="str">
        <f t="shared" si="99"/>
        <v/>
      </c>
      <c r="Y703" s="24" t="str">
        <f t="shared" si="100"/>
        <v/>
      </c>
      <c r="Z703" s="25" t="str">
        <f t="shared" si="101"/>
        <v/>
      </c>
    </row>
    <row r="704" spans="9:26">
      <c r="I704" s="24">
        <f t="shared" si="93"/>
        <v>0</v>
      </c>
      <c r="J704" s="24" t="str">
        <f t="shared" si="94"/>
        <v>NO</v>
      </c>
      <c r="K704" s="24" t="str">
        <f t="shared" si="95"/>
        <v>NO</v>
      </c>
      <c r="L704" s="24" t="str">
        <f t="shared" si="96"/>
        <v>NO</v>
      </c>
      <c r="M704" s="24" t="str">
        <f t="shared" si="97"/>
        <v>NO</v>
      </c>
      <c r="N704" s="18" t="str">
        <f t="shared" si="98"/>
        <v/>
      </c>
      <c r="O704" s="21" t="str">
        <f>IF(FLOTA!A704="","",FLOTA!A704)</f>
        <v/>
      </c>
      <c r="P704" s="21" t="str">
        <f>IF(FLOTA!B704="","",FLOTA!B704)</f>
        <v/>
      </c>
      <c r="Q704" s="21" t="str">
        <f>IF(FLOTA!C704="","",FLOTA!C704)</f>
        <v/>
      </c>
      <c r="R704" s="21" t="str">
        <f>IF(FLOTA!D704="","",FLOTA!D704)</f>
        <v/>
      </c>
      <c r="S704" s="21" t="str">
        <f>IF(FLOTA!E704="","",FLOTA!E704)</f>
        <v/>
      </c>
      <c r="T704" s="21" t="str">
        <f>IF(FLOTA!F704="","",FLOTA!F704)</f>
        <v/>
      </c>
      <c r="U704" s="21" t="str">
        <f>IF(FLOTA!G704="","",FLOTA!G704)</f>
        <v/>
      </c>
      <c r="V704" s="21" t="str">
        <f>IF(FLOTA!H704="","",FLOTA!H704)</f>
        <v/>
      </c>
      <c r="W704" s="21" t="str">
        <f>IF(FLOTA!L704="","",FLOTA!L704)</f>
        <v/>
      </c>
      <c r="X704" s="25" t="str">
        <f t="shared" si="99"/>
        <v/>
      </c>
      <c r="Y704" s="24" t="str">
        <f t="shared" si="100"/>
        <v/>
      </c>
      <c r="Z704" s="25" t="str">
        <f t="shared" si="101"/>
        <v/>
      </c>
    </row>
    <row r="705" spans="9:26">
      <c r="I705" s="24">
        <f t="shared" si="93"/>
        <v>0</v>
      </c>
      <c r="J705" s="24" t="str">
        <f t="shared" si="94"/>
        <v>NO</v>
      </c>
      <c r="K705" s="24" t="str">
        <f t="shared" si="95"/>
        <v>NO</v>
      </c>
      <c r="L705" s="24" t="str">
        <f t="shared" si="96"/>
        <v>NO</v>
      </c>
      <c r="M705" s="24" t="str">
        <f t="shared" si="97"/>
        <v>NO</v>
      </c>
      <c r="N705" s="18" t="str">
        <f t="shared" si="98"/>
        <v/>
      </c>
      <c r="O705" s="21" t="str">
        <f>IF(FLOTA!A705="","",FLOTA!A705)</f>
        <v/>
      </c>
      <c r="P705" s="21" t="str">
        <f>IF(FLOTA!B705="","",FLOTA!B705)</f>
        <v/>
      </c>
      <c r="Q705" s="21" t="str">
        <f>IF(FLOTA!C705="","",FLOTA!C705)</f>
        <v/>
      </c>
      <c r="R705" s="21" t="str">
        <f>IF(FLOTA!D705="","",FLOTA!D705)</f>
        <v/>
      </c>
      <c r="S705" s="21" t="str">
        <f>IF(FLOTA!E705="","",FLOTA!E705)</f>
        <v/>
      </c>
      <c r="T705" s="21" t="str">
        <f>IF(FLOTA!F705="","",FLOTA!F705)</f>
        <v/>
      </c>
      <c r="U705" s="21" t="str">
        <f>IF(FLOTA!G705="","",FLOTA!G705)</f>
        <v/>
      </c>
      <c r="V705" s="21" t="str">
        <f>IF(FLOTA!H705="","",FLOTA!H705)</f>
        <v/>
      </c>
      <c r="W705" s="21" t="str">
        <f>IF(FLOTA!L705="","",FLOTA!L705)</f>
        <v/>
      </c>
      <c r="X705" s="25" t="str">
        <f t="shared" si="99"/>
        <v/>
      </c>
      <c r="Y705" s="24" t="str">
        <f t="shared" si="100"/>
        <v/>
      </c>
      <c r="Z705" s="25" t="str">
        <f t="shared" si="101"/>
        <v/>
      </c>
    </row>
    <row r="706" spans="9:26">
      <c r="I706" s="24">
        <f t="shared" si="93"/>
        <v>0</v>
      </c>
      <c r="J706" s="24" t="str">
        <f t="shared" si="94"/>
        <v>NO</v>
      </c>
      <c r="K706" s="24" t="str">
        <f t="shared" si="95"/>
        <v>NO</v>
      </c>
      <c r="L706" s="24" t="str">
        <f t="shared" si="96"/>
        <v>NO</v>
      </c>
      <c r="M706" s="24" t="str">
        <f t="shared" si="97"/>
        <v>NO</v>
      </c>
      <c r="N706" s="18" t="str">
        <f t="shared" si="98"/>
        <v/>
      </c>
      <c r="O706" s="21" t="str">
        <f>IF(FLOTA!A706="","",FLOTA!A706)</f>
        <v/>
      </c>
      <c r="P706" s="21" t="str">
        <f>IF(FLOTA!B706="","",FLOTA!B706)</f>
        <v/>
      </c>
      <c r="Q706" s="21" t="str">
        <f>IF(FLOTA!C706="","",FLOTA!C706)</f>
        <v/>
      </c>
      <c r="R706" s="21" t="str">
        <f>IF(FLOTA!D706="","",FLOTA!D706)</f>
        <v/>
      </c>
      <c r="S706" s="21" t="str">
        <f>IF(FLOTA!E706="","",FLOTA!E706)</f>
        <v/>
      </c>
      <c r="T706" s="21" t="str">
        <f>IF(FLOTA!F706="","",FLOTA!F706)</f>
        <v/>
      </c>
      <c r="U706" s="21" t="str">
        <f>IF(FLOTA!G706="","",FLOTA!G706)</f>
        <v/>
      </c>
      <c r="V706" s="21" t="str">
        <f>IF(FLOTA!H706="","",FLOTA!H706)</f>
        <v/>
      </c>
      <c r="W706" s="21" t="str">
        <f>IF(FLOTA!L706="","",FLOTA!L706)</f>
        <v/>
      </c>
      <c r="X706" s="25" t="str">
        <f t="shared" si="99"/>
        <v/>
      </c>
      <c r="Y706" s="24" t="str">
        <f t="shared" si="100"/>
        <v/>
      </c>
      <c r="Z706" s="25" t="str">
        <f t="shared" si="101"/>
        <v/>
      </c>
    </row>
    <row r="707" spans="9:26">
      <c r="I707" s="24">
        <f t="shared" ref="I707:I770" si="102">IF(N707="",0,IFERROR(K707*J707+L707,"NO"))</f>
        <v>0</v>
      </c>
      <c r="J707" s="24" t="str">
        <f t="shared" ref="J707:J770" si="103">IF(N707="","NO",RANK(X707,$X$2:$X$1001))</f>
        <v>NO</v>
      </c>
      <c r="K707" s="24" t="str">
        <f t="shared" ref="K707:K770" si="104">IF(N707="","NO",RANK(Z707,$Z$2:$Z$1001))</f>
        <v>NO</v>
      </c>
      <c r="L707" s="24" t="str">
        <f t="shared" ref="L707:L770" si="105">IFERROR(IF(N707="","NO",RANK(N707,$N$2:$N$1001)),100)</f>
        <v>NO</v>
      </c>
      <c r="M707" s="24" t="str">
        <f t="shared" ref="M707:M770" si="106">IF(N707="","NO",RANK(I707,$I$2:$I$1001))</f>
        <v>NO</v>
      </c>
      <c r="N707" s="18" t="str">
        <f t="shared" ref="N707:N770" si="107">IF(X707=$D$3,O707,"")</f>
        <v/>
      </c>
      <c r="O707" s="21" t="str">
        <f>IF(FLOTA!A707="","",FLOTA!A707)</f>
        <v/>
      </c>
      <c r="P707" s="21" t="str">
        <f>IF(FLOTA!B707="","",FLOTA!B707)</f>
        <v/>
      </c>
      <c r="Q707" s="21" t="str">
        <f>IF(FLOTA!C707="","",FLOTA!C707)</f>
        <v/>
      </c>
      <c r="R707" s="21" t="str">
        <f>IF(FLOTA!D707="","",FLOTA!D707)</f>
        <v/>
      </c>
      <c r="S707" s="21" t="str">
        <f>IF(FLOTA!E707="","",FLOTA!E707)</f>
        <v/>
      </c>
      <c r="T707" s="21" t="str">
        <f>IF(FLOTA!F707="","",FLOTA!F707)</f>
        <v/>
      </c>
      <c r="U707" s="21" t="str">
        <f>IF(FLOTA!G707="","",FLOTA!G707)</f>
        <v/>
      </c>
      <c r="V707" s="21" t="str">
        <f>IF(FLOTA!H707="","",FLOTA!H707)</f>
        <v/>
      </c>
      <c r="W707" s="21" t="str">
        <f>IF(FLOTA!L707="","",FLOTA!L707)</f>
        <v/>
      </c>
      <c r="X707" s="25" t="str">
        <f t="shared" ref="X707:X770" si="108">IF(Y707=$F$2,IFERROR(MONTH(S707),""),"")</f>
        <v/>
      </c>
      <c r="Y707" s="24" t="str">
        <f t="shared" ref="Y707:Y770" si="109">IFERROR(YEAR(S707),"")</f>
        <v/>
      </c>
      <c r="Z707" s="25" t="str">
        <f t="shared" ref="Z707:Z770" si="110">IF(X707=$D$3,IFERROR(DAY(S707),""),"")</f>
        <v/>
      </c>
    </row>
    <row r="708" spans="9:26">
      <c r="I708" s="24">
        <f t="shared" si="102"/>
        <v>0</v>
      </c>
      <c r="J708" s="24" t="str">
        <f t="shared" si="103"/>
        <v>NO</v>
      </c>
      <c r="K708" s="24" t="str">
        <f t="shared" si="104"/>
        <v>NO</v>
      </c>
      <c r="L708" s="24" t="str">
        <f t="shared" si="105"/>
        <v>NO</v>
      </c>
      <c r="M708" s="24" t="str">
        <f t="shared" si="106"/>
        <v>NO</v>
      </c>
      <c r="N708" s="18" t="str">
        <f t="shared" si="107"/>
        <v/>
      </c>
      <c r="O708" s="21" t="str">
        <f>IF(FLOTA!A708="","",FLOTA!A708)</f>
        <v/>
      </c>
      <c r="P708" s="21" t="str">
        <f>IF(FLOTA!B708="","",FLOTA!B708)</f>
        <v/>
      </c>
      <c r="Q708" s="21" t="str">
        <f>IF(FLOTA!C708="","",FLOTA!C708)</f>
        <v/>
      </c>
      <c r="R708" s="21" t="str">
        <f>IF(FLOTA!D708="","",FLOTA!D708)</f>
        <v/>
      </c>
      <c r="S708" s="21" t="str">
        <f>IF(FLOTA!E708="","",FLOTA!E708)</f>
        <v/>
      </c>
      <c r="T708" s="21" t="str">
        <f>IF(FLOTA!F708="","",FLOTA!F708)</f>
        <v/>
      </c>
      <c r="U708" s="21" t="str">
        <f>IF(FLOTA!G708="","",FLOTA!G708)</f>
        <v/>
      </c>
      <c r="V708" s="21" t="str">
        <f>IF(FLOTA!H708="","",FLOTA!H708)</f>
        <v/>
      </c>
      <c r="W708" s="21" t="str">
        <f>IF(FLOTA!L708="","",FLOTA!L708)</f>
        <v/>
      </c>
      <c r="X708" s="25" t="str">
        <f t="shared" si="108"/>
        <v/>
      </c>
      <c r="Y708" s="24" t="str">
        <f t="shared" si="109"/>
        <v/>
      </c>
      <c r="Z708" s="25" t="str">
        <f t="shared" si="110"/>
        <v/>
      </c>
    </row>
    <row r="709" spans="9:26">
      <c r="I709" s="24">
        <f t="shared" si="102"/>
        <v>0</v>
      </c>
      <c r="J709" s="24" t="str">
        <f t="shared" si="103"/>
        <v>NO</v>
      </c>
      <c r="K709" s="24" t="str">
        <f t="shared" si="104"/>
        <v>NO</v>
      </c>
      <c r="L709" s="24" t="str">
        <f t="shared" si="105"/>
        <v>NO</v>
      </c>
      <c r="M709" s="24" t="str">
        <f t="shared" si="106"/>
        <v>NO</v>
      </c>
      <c r="N709" s="18" t="str">
        <f t="shared" si="107"/>
        <v/>
      </c>
      <c r="O709" s="21" t="str">
        <f>IF(FLOTA!A709="","",FLOTA!A709)</f>
        <v/>
      </c>
      <c r="P709" s="21" t="str">
        <f>IF(FLOTA!B709="","",FLOTA!B709)</f>
        <v/>
      </c>
      <c r="Q709" s="21" t="str">
        <f>IF(FLOTA!C709="","",FLOTA!C709)</f>
        <v/>
      </c>
      <c r="R709" s="21" t="str">
        <f>IF(FLOTA!D709="","",FLOTA!D709)</f>
        <v/>
      </c>
      <c r="S709" s="21" t="str">
        <f>IF(FLOTA!E709="","",FLOTA!E709)</f>
        <v/>
      </c>
      <c r="T709" s="21" t="str">
        <f>IF(FLOTA!F709="","",FLOTA!F709)</f>
        <v/>
      </c>
      <c r="U709" s="21" t="str">
        <f>IF(FLOTA!G709="","",FLOTA!G709)</f>
        <v/>
      </c>
      <c r="V709" s="21" t="str">
        <f>IF(FLOTA!H709="","",FLOTA!H709)</f>
        <v/>
      </c>
      <c r="W709" s="21" t="str">
        <f>IF(FLOTA!L709="","",FLOTA!L709)</f>
        <v/>
      </c>
      <c r="X709" s="25" t="str">
        <f t="shared" si="108"/>
        <v/>
      </c>
      <c r="Y709" s="24" t="str">
        <f t="shared" si="109"/>
        <v/>
      </c>
      <c r="Z709" s="25" t="str">
        <f t="shared" si="110"/>
        <v/>
      </c>
    </row>
    <row r="710" spans="9:26">
      <c r="I710" s="24">
        <f t="shared" si="102"/>
        <v>0</v>
      </c>
      <c r="J710" s="24" t="str">
        <f t="shared" si="103"/>
        <v>NO</v>
      </c>
      <c r="K710" s="24" t="str">
        <f t="shared" si="104"/>
        <v>NO</v>
      </c>
      <c r="L710" s="24" t="str">
        <f t="shared" si="105"/>
        <v>NO</v>
      </c>
      <c r="M710" s="24" t="str">
        <f t="shared" si="106"/>
        <v>NO</v>
      </c>
      <c r="N710" s="18" t="str">
        <f t="shared" si="107"/>
        <v/>
      </c>
      <c r="O710" s="21" t="str">
        <f>IF(FLOTA!A710="","",FLOTA!A710)</f>
        <v/>
      </c>
      <c r="P710" s="21" t="str">
        <f>IF(FLOTA!B710="","",FLOTA!B710)</f>
        <v/>
      </c>
      <c r="Q710" s="21" t="str">
        <f>IF(FLOTA!C710="","",FLOTA!C710)</f>
        <v/>
      </c>
      <c r="R710" s="21" t="str">
        <f>IF(FLOTA!D710="","",FLOTA!D710)</f>
        <v/>
      </c>
      <c r="S710" s="21" t="str">
        <f>IF(FLOTA!E710="","",FLOTA!E710)</f>
        <v/>
      </c>
      <c r="T710" s="21" t="str">
        <f>IF(FLOTA!F710="","",FLOTA!F710)</f>
        <v/>
      </c>
      <c r="U710" s="21" t="str">
        <f>IF(FLOTA!G710="","",FLOTA!G710)</f>
        <v/>
      </c>
      <c r="V710" s="21" t="str">
        <f>IF(FLOTA!H710="","",FLOTA!H710)</f>
        <v/>
      </c>
      <c r="W710" s="21" t="str">
        <f>IF(FLOTA!L710="","",FLOTA!L710)</f>
        <v/>
      </c>
      <c r="X710" s="25" t="str">
        <f t="shared" si="108"/>
        <v/>
      </c>
      <c r="Y710" s="24" t="str">
        <f t="shared" si="109"/>
        <v/>
      </c>
      <c r="Z710" s="25" t="str">
        <f t="shared" si="110"/>
        <v/>
      </c>
    </row>
    <row r="711" spans="9:26">
      <c r="I711" s="24">
        <f t="shared" si="102"/>
        <v>0</v>
      </c>
      <c r="J711" s="24" t="str">
        <f t="shared" si="103"/>
        <v>NO</v>
      </c>
      <c r="K711" s="24" t="str">
        <f t="shared" si="104"/>
        <v>NO</v>
      </c>
      <c r="L711" s="24" t="str">
        <f t="shared" si="105"/>
        <v>NO</v>
      </c>
      <c r="M711" s="24" t="str">
        <f t="shared" si="106"/>
        <v>NO</v>
      </c>
      <c r="N711" s="18" t="str">
        <f t="shared" si="107"/>
        <v/>
      </c>
      <c r="O711" s="21" t="str">
        <f>IF(FLOTA!A711="","",FLOTA!A711)</f>
        <v/>
      </c>
      <c r="P711" s="21" t="str">
        <f>IF(FLOTA!B711="","",FLOTA!B711)</f>
        <v/>
      </c>
      <c r="Q711" s="21" t="str">
        <f>IF(FLOTA!C711="","",FLOTA!C711)</f>
        <v/>
      </c>
      <c r="R711" s="21" t="str">
        <f>IF(FLOTA!D711="","",FLOTA!D711)</f>
        <v/>
      </c>
      <c r="S711" s="21" t="str">
        <f>IF(FLOTA!E711="","",FLOTA!E711)</f>
        <v/>
      </c>
      <c r="T711" s="21" t="str">
        <f>IF(FLOTA!F711="","",FLOTA!F711)</f>
        <v/>
      </c>
      <c r="U711" s="21" t="str">
        <f>IF(FLOTA!G711="","",FLOTA!G711)</f>
        <v/>
      </c>
      <c r="V711" s="21" t="str">
        <f>IF(FLOTA!H711="","",FLOTA!H711)</f>
        <v/>
      </c>
      <c r="W711" s="21" t="str">
        <f>IF(FLOTA!L711="","",FLOTA!L711)</f>
        <v/>
      </c>
      <c r="X711" s="25" t="str">
        <f t="shared" si="108"/>
        <v/>
      </c>
      <c r="Y711" s="24" t="str">
        <f t="shared" si="109"/>
        <v/>
      </c>
      <c r="Z711" s="25" t="str">
        <f t="shared" si="110"/>
        <v/>
      </c>
    </row>
    <row r="712" spans="9:26">
      <c r="I712" s="24">
        <f t="shared" si="102"/>
        <v>0</v>
      </c>
      <c r="J712" s="24" t="str">
        <f t="shared" si="103"/>
        <v>NO</v>
      </c>
      <c r="K712" s="24" t="str">
        <f t="shared" si="104"/>
        <v>NO</v>
      </c>
      <c r="L712" s="24" t="str">
        <f t="shared" si="105"/>
        <v>NO</v>
      </c>
      <c r="M712" s="24" t="str">
        <f t="shared" si="106"/>
        <v>NO</v>
      </c>
      <c r="N712" s="18" t="str">
        <f t="shared" si="107"/>
        <v/>
      </c>
      <c r="O712" s="21" t="str">
        <f>IF(FLOTA!A712="","",FLOTA!A712)</f>
        <v/>
      </c>
      <c r="P712" s="21" t="str">
        <f>IF(FLOTA!B712="","",FLOTA!B712)</f>
        <v/>
      </c>
      <c r="Q712" s="21" t="str">
        <f>IF(FLOTA!C712="","",FLOTA!C712)</f>
        <v/>
      </c>
      <c r="R712" s="21" t="str">
        <f>IF(FLOTA!D712="","",FLOTA!D712)</f>
        <v/>
      </c>
      <c r="S712" s="21" t="str">
        <f>IF(FLOTA!E712="","",FLOTA!E712)</f>
        <v/>
      </c>
      <c r="T712" s="21" t="str">
        <f>IF(FLOTA!F712="","",FLOTA!F712)</f>
        <v/>
      </c>
      <c r="U712" s="21" t="str">
        <f>IF(FLOTA!G712="","",FLOTA!G712)</f>
        <v/>
      </c>
      <c r="V712" s="21" t="str">
        <f>IF(FLOTA!H712="","",FLOTA!H712)</f>
        <v/>
      </c>
      <c r="W712" s="21" t="str">
        <f>IF(FLOTA!L712="","",FLOTA!L712)</f>
        <v/>
      </c>
      <c r="X712" s="25" t="str">
        <f t="shared" si="108"/>
        <v/>
      </c>
      <c r="Y712" s="24" t="str">
        <f t="shared" si="109"/>
        <v/>
      </c>
      <c r="Z712" s="25" t="str">
        <f t="shared" si="110"/>
        <v/>
      </c>
    </row>
    <row r="713" spans="9:26">
      <c r="I713" s="24">
        <f t="shared" si="102"/>
        <v>0</v>
      </c>
      <c r="J713" s="24" t="str">
        <f t="shared" si="103"/>
        <v>NO</v>
      </c>
      <c r="K713" s="24" t="str">
        <f t="shared" si="104"/>
        <v>NO</v>
      </c>
      <c r="L713" s="24" t="str">
        <f t="shared" si="105"/>
        <v>NO</v>
      </c>
      <c r="M713" s="24" t="str">
        <f t="shared" si="106"/>
        <v>NO</v>
      </c>
      <c r="N713" s="18" t="str">
        <f t="shared" si="107"/>
        <v/>
      </c>
      <c r="O713" s="21" t="str">
        <f>IF(FLOTA!A713="","",FLOTA!A713)</f>
        <v/>
      </c>
      <c r="P713" s="21" t="str">
        <f>IF(FLOTA!B713="","",FLOTA!B713)</f>
        <v/>
      </c>
      <c r="Q713" s="21" t="str">
        <f>IF(FLOTA!C713="","",FLOTA!C713)</f>
        <v/>
      </c>
      <c r="R713" s="21" t="str">
        <f>IF(FLOTA!D713="","",FLOTA!D713)</f>
        <v/>
      </c>
      <c r="S713" s="21" t="str">
        <f>IF(FLOTA!E713="","",FLOTA!E713)</f>
        <v/>
      </c>
      <c r="T713" s="21" t="str">
        <f>IF(FLOTA!F713="","",FLOTA!F713)</f>
        <v/>
      </c>
      <c r="U713" s="21" t="str">
        <f>IF(FLOTA!G713="","",FLOTA!G713)</f>
        <v/>
      </c>
      <c r="V713" s="21" t="str">
        <f>IF(FLOTA!H713="","",FLOTA!H713)</f>
        <v/>
      </c>
      <c r="W713" s="21" t="str">
        <f>IF(FLOTA!L713="","",FLOTA!L713)</f>
        <v/>
      </c>
      <c r="X713" s="25" t="str">
        <f t="shared" si="108"/>
        <v/>
      </c>
      <c r="Y713" s="24" t="str">
        <f t="shared" si="109"/>
        <v/>
      </c>
      <c r="Z713" s="25" t="str">
        <f t="shared" si="110"/>
        <v/>
      </c>
    </row>
    <row r="714" spans="9:26">
      <c r="I714" s="24">
        <f t="shared" si="102"/>
        <v>0</v>
      </c>
      <c r="J714" s="24" t="str">
        <f t="shared" si="103"/>
        <v>NO</v>
      </c>
      <c r="K714" s="24" t="str">
        <f t="shared" si="104"/>
        <v>NO</v>
      </c>
      <c r="L714" s="24" t="str">
        <f t="shared" si="105"/>
        <v>NO</v>
      </c>
      <c r="M714" s="24" t="str">
        <f t="shared" si="106"/>
        <v>NO</v>
      </c>
      <c r="N714" s="18" t="str">
        <f t="shared" si="107"/>
        <v/>
      </c>
      <c r="O714" s="21" t="str">
        <f>IF(FLOTA!A714="","",FLOTA!A714)</f>
        <v/>
      </c>
      <c r="P714" s="21" t="str">
        <f>IF(FLOTA!B714="","",FLOTA!B714)</f>
        <v/>
      </c>
      <c r="Q714" s="21" t="str">
        <f>IF(FLOTA!C714="","",FLOTA!C714)</f>
        <v/>
      </c>
      <c r="R714" s="21" t="str">
        <f>IF(FLOTA!D714="","",FLOTA!D714)</f>
        <v/>
      </c>
      <c r="S714" s="21" t="str">
        <f>IF(FLOTA!E714="","",FLOTA!E714)</f>
        <v/>
      </c>
      <c r="T714" s="21" t="str">
        <f>IF(FLOTA!F714="","",FLOTA!F714)</f>
        <v/>
      </c>
      <c r="U714" s="21" t="str">
        <f>IF(FLOTA!G714="","",FLOTA!G714)</f>
        <v/>
      </c>
      <c r="V714" s="21" t="str">
        <f>IF(FLOTA!H714="","",FLOTA!H714)</f>
        <v/>
      </c>
      <c r="W714" s="21" t="str">
        <f>IF(FLOTA!L714="","",FLOTA!L714)</f>
        <v/>
      </c>
      <c r="X714" s="25" t="str">
        <f t="shared" si="108"/>
        <v/>
      </c>
      <c r="Y714" s="24" t="str">
        <f t="shared" si="109"/>
        <v/>
      </c>
      <c r="Z714" s="25" t="str">
        <f t="shared" si="110"/>
        <v/>
      </c>
    </row>
    <row r="715" spans="9:26">
      <c r="I715" s="24">
        <f t="shared" si="102"/>
        <v>0</v>
      </c>
      <c r="J715" s="24" t="str">
        <f t="shared" si="103"/>
        <v>NO</v>
      </c>
      <c r="K715" s="24" t="str">
        <f t="shared" si="104"/>
        <v>NO</v>
      </c>
      <c r="L715" s="24" t="str">
        <f t="shared" si="105"/>
        <v>NO</v>
      </c>
      <c r="M715" s="24" t="str">
        <f t="shared" si="106"/>
        <v>NO</v>
      </c>
      <c r="N715" s="18" t="str">
        <f t="shared" si="107"/>
        <v/>
      </c>
      <c r="O715" s="21" t="str">
        <f>IF(FLOTA!A715="","",FLOTA!A715)</f>
        <v/>
      </c>
      <c r="P715" s="21" t="str">
        <f>IF(FLOTA!B715="","",FLOTA!B715)</f>
        <v/>
      </c>
      <c r="Q715" s="21" t="str">
        <f>IF(FLOTA!C715="","",FLOTA!C715)</f>
        <v/>
      </c>
      <c r="R715" s="21" t="str">
        <f>IF(FLOTA!D715="","",FLOTA!D715)</f>
        <v/>
      </c>
      <c r="S715" s="21" t="str">
        <f>IF(FLOTA!E715="","",FLOTA!E715)</f>
        <v/>
      </c>
      <c r="T715" s="21" t="str">
        <f>IF(FLOTA!F715="","",FLOTA!F715)</f>
        <v/>
      </c>
      <c r="U715" s="21" t="str">
        <f>IF(FLOTA!G715="","",FLOTA!G715)</f>
        <v/>
      </c>
      <c r="V715" s="21" t="str">
        <f>IF(FLOTA!H715="","",FLOTA!H715)</f>
        <v/>
      </c>
      <c r="W715" s="21" t="str">
        <f>IF(FLOTA!L715="","",FLOTA!L715)</f>
        <v/>
      </c>
      <c r="X715" s="25" t="str">
        <f t="shared" si="108"/>
        <v/>
      </c>
      <c r="Y715" s="24" t="str">
        <f t="shared" si="109"/>
        <v/>
      </c>
      <c r="Z715" s="25" t="str">
        <f t="shared" si="110"/>
        <v/>
      </c>
    </row>
    <row r="716" spans="9:26">
      <c r="I716" s="24">
        <f t="shared" si="102"/>
        <v>0</v>
      </c>
      <c r="J716" s="24" t="str">
        <f t="shared" si="103"/>
        <v>NO</v>
      </c>
      <c r="K716" s="24" t="str">
        <f t="shared" si="104"/>
        <v>NO</v>
      </c>
      <c r="L716" s="24" t="str">
        <f t="shared" si="105"/>
        <v>NO</v>
      </c>
      <c r="M716" s="24" t="str">
        <f t="shared" si="106"/>
        <v>NO</v>
      </c>
      <c r="N716" s="18" t="str">
        <f t="shared" si="107"/>
        <v/>
      </c>
      <c r="O716" s="21" t="str">
        <f>IF(FLOTA!A716="","",FLOTA!A716)</f>
        <v/>
      </c>
      <c r="P716" s="21" t="str">
        <f>IF(FLOTA!B716="","",FLOTA!B716)</f>
        <v/>
      </c>
      <c r="Q716" s="21" t="str">
        <f>IF(FLOTA!C716="","",FLOTA!C716)</f>
        <v/>
      </c>
      <c r="R716" s="21" t="str">
        <f>IF(FLOTA!D716="","",FLOTA!D716)</f>
        <v/>
      </c>
      <c r="S716" s="21" t="str">
        <f>IF(FLOTA!E716="","",FLOTA!E716)</f>
        <v/>
      </c>
      <c r="T716" s="21" t="str">
        <f>IF(FLOTA!F716="","",FLOTA!F716)</f>
        <v/>
      </c>
      <c r="U716" s="21" t="str">
        <f>IF(FLOTA!G716="","",FLOTA!G716)</f>
        <v/>
      </c>
      <c r="V716" s="21" t="str">
        <f>IF(FLOTA!H716="","",FLOTA!H716)</f>
        <v/>
      </c>
      <c r="W716" s="21" t="str">
        <f>IF(FLOTA!L716="","",FLOTA!L716)</f>
        <v/>
      </c>
      <c r="X716" s="25" t="str">
        <f t="shared" si="108"/>
        <v/>
      </c>
      <c r="Y716" s="24" t="str">
        <f t="shared" si="109"/>
        <v/>
      </c>
      <c r="Z716" s="25" t="str">
        <f t="shared" si="110"/>
        <v/>
      </c>
    </row>
    <row r="717" spans="9:26">
      <c r="I717" s="24">
        <f t="shared" si="102"/>
        <v>0</v>
      </c>
      <c r="J717" s="24" t="str">
        <f t="shared" si="103"/>
        <v>NO</v>
      </c>
      <c r="K717" s="24" t="str">
        <f t="shared" si="104"/>
        <v>NO</v>
      </c>
      <c r="L717" s="24" t="str">
        <f t="shared" si="105"/>
        <v>NO</v>
      </c>
      <c r="M717" s="24" t="str">
        <f t="shared" si="106"/>
        <v>NO</v>
      </c>
      <c r="N717" s="18" t="str">
        <f t="shared" si="107"/>
        <v/>
      </c>
      <c r="O717" s="21" t="str">
        <f>IF(FLOTA!A717="","",FLOTA!A717)</f>
        <v/>
      </c>
      <c r="P717" s="21" t="str">
        <f>IF(FLOTA!B717="","",FLOTA!B717)</f>
        <v/>
      </c>
      <c r="Q717" s="21" t="str">
        <f>IF(FLOTA!C717="","",FLOTA!C717)</f>
        <v/>
      </c>
      <c r="R717" s="21" t="str">
        <f>IF(FLOTA!D717="","",FLOTA!D717)</f>
        <v/>
      </c>
      <c r="S717" s="21" t="str">
        <f>IF(FLOTA!E717="","",FLOTA!E717)</f>
        <v/>
      </c>
      <c r="T717" s="21" t="str">
        <f>IF(FLOTA!F717="","",FLOTA!F717)</f>
        <v/>
      </c>
      <c r="U717" s="21" t="str">
        <f>IF(FLOTA!G717="","",FLOTA!G717)</f>
        <v/>
      </c>
      <c r="V717" s="21" t="str">
        <f>IF(FLOTA!H717="","",FLOTA!H717)</f>
        <v/>
      </c>
      <c r="W717" s="21" t="str">
        <f>IF(FLOTA!L717="","",FLOTA!L717)</f>
        <v/>
      </c>
      <c r="X717" s="25" t="str">
        <f t="shared" si="108"/>
        <v/>
      </c>
      <c r="Y717" s="24" t="str">
        <f t="shared" si="109"/>
        <v/>
      </c>
      <c r="Z717" s="25" t="str">
        <f t="shared" si="110"/>
        <v/>
      </c>
    </row>
    <row r="718" spans="9:26">
      <c r="I718" s="24">
        <f t="shared" si="102"/>
        <v>0</v>
      </c>
      <c r="J718" s="24" t="str">
        <f t="shared" si="103"/>
        <v>NO</v>
      </c>
      <c r="K718" s="24" t="str">
        <f t="shared" si="104"/>
        <v>NO</v>
      </c>
      <c r="L718" s="24" t="str">
        <f t="shared" si="105"/>
        <v>NO</v>
      </c>
      <c r="M718" s="24" t="str">
        <f t="shared" si="106"/>
        <v>NO</v>
      </c>
      <c r="N718" s="18" t="str">
        <f t="shared" si="107"/>
        <v/>
      </c>
      <c r="O718" s="21" t="str">
        <f>IF(FLOTA!A718="","",FLOTA!A718)</f>
        <v/>
      </c>
      <c r="P718" s="21" t="str">
        <f>IF(FLOTA!B718="","",FLOTA!B718)</f>
        <v/>
      </c>
      <c r="Q718" s="21" t="str">
        <f>IF(FLOTA!C718="","",FLOTA!C718)</f>
        <v/>
      </c>
      <c r="R718" s="21" t="str">
        <f>IF(FLOTA!D718="","",FLOTA!D718)</f>
        <v/>
      </c>
      <c r="S718" s="21" t="str">
        <f>IF(FLOTA!E718="","",FLOTA!E718)</f>
        <v/>
      </c>
      <c r="T718" s="21" t="str">
        <f>IF(FLOTA!F718="","",FLOTA!F718)</f>
        <v/>
      </c>
      <c r="U718" s="21" t="str">
        <f>IF(FLOTA!G718="","",FLOTA!G718)</f>
        <v/>
      </c>
      <c r="V718" s="21" t="str">
        <f>IF(FLOTA!H718="","",FLOTA!H718)</f>
        <v/>
      </c>
      <c r="W718" s="21" t="str">
        <f>IF(FLOTA!L718="","",FLOTA!L718)</f>
        <v/>
      </c>
      <c r="X718" s="25" t="str">
        <f t="shared" si="108"/>
        <v/>
      </c>
      <c r="Y718" s="24" t="str">
        <f t="shared" si="109"/>
        <v/>
      </c>
      <c r="Z718" s="25" t="str">
        <f t="shared" si="110"/>
        <v/>
      </c>
    </row>
    <row r="719" spans="9:26">
      <c r="I719" s="24">
        <f t="shared" si="102"/>
        <v>0</v>
      </c>
      <c r="J719" s="24" t="str">
        <f t="shared" si="103"/>
        <v>NO</v>
      </c>
      <c r="K719" s="24" t="str">
        <f t="shared" si="104"/>
        <v>NO</v>
      </c>
      <c r="L719" s="24" t="str">
        <f t="shared" si="105"/>
        <v>NO</v>
      </c>
      <c r="M719" s="24" t="str">
        <f t="shared" si="106"/>
        <v>NO</v>
      </c>
      <c r="N719" s="18" t="str">
        <f t="shared" si="107"/>
        <v/>
      </c>
      <c r="O719" s="21" t="str">
        <f>IF(FLOTA!A719="","",FLOTA!A719)</f>
        <v/>
      </c>
      <c r="P719" s="21" t="str">
        <f>IF(FLOTA!B719="","",FLOTA!B719)</f>
        <v/>
      </c>
      <c r="Q719" s="21" t="str">
        <f>IF(FLOTA!C719="","",FLOTA!C719)</f>
        <v/>
      </c>
      <c r="R719" s="21" t="str">
        <f>IF(FLOTA!D719="","",FLOTA!D719)</f>
        <v/>
      </c>
      <c r="S719" s="21" t="str">
        <f>IF(FLOTA!E719="","",FLOTA!E719)</f>
        <v/>
      </c>
      <c r="T719" s="21" t="str">
        <f>IF(FLOTA!F719="","",FLOTA!F719)</f>
        <v/>
      </c>
      <c r="U719" s="21" t="str">
        <f>IF(FLOTA!G719="","",FLOTA!G719)</f>
        <v/>
      </c>
      <c r="V719" s="21" t="str">
        <f>IF(FLOTA!H719="","",FLOTA!H719)</f>
        <v/>
      </c>
      <c r="W719" s="21" t="str">
        <f>IF(FLOTA!L719="","",FLOTA!L719)</f>
        <v/>
      </c>
      <c r="X719" s="25" t="str">
        <f t="shared" si="108"/>
        <v/>
      </c>
      <c r="Y719" s="24" t="str">
        <f t="shared" si="109"/>
        <v/>
      </c>
      <c r="Z719" s="25" t="str">
        <f t="shared" si="110"/>
        <v/>
      </c>
    </row>
    <row r="720" spans="9:26">
      <c r="I720" s="24">
        <f t="shared" si="102"/>
        <v>0</v>
      </c>
      <c r="J720" s="24" t="str">
        <f t="shared" si="103"/>
        <v>NO</v>
      </c>
      <c r="K720" s="24" t="str">
        <f t="shared" si="104"/>
        <v>NO</v>
      </c>
      <c r="L720" s="24" t="str">
        <f t="shared" si="105"/>
        <v>NO</v>
      </c>
      <c r="M720" s="24" t="str">
        <f t="shared" si="106"/>
        <v>NO</v>
      </c>
      <c r="N720" s="18" t="str">
        <f t="shared" si="107"/>
        <v/>
      </c>
      <c r="O720" s="21" t="str">
        <f>IF(FLOTA!A720="","",FLOTA!A720)</f>
        <v/>
      </c>
      <c r="P720" s="21" t="str">
        <f>IF(FLOTA!B720="","",FLOTA!B720)</f>
        <v/>
      </c>
      <c r="Q720" s="21" t="str">
        <f>IF(FLOTA!C720="","",FLOTA!C720)</f>
        <v/>
      </c>
      <c r="R720" s="21" t="str">
        <f>IF(FLOTA!D720="","",FLOTA!D720)</f>
        <v/>
      </c>
      <c r="S720" s="21" t="str">
        <f>IF(FLOTA!E720="","",FLOTA!E720)</f>
        <v/>
      </c>
      <c r="T720" s="21" t="str">
        <f>IF(FLOTA!F720="","",FLOTA!F720)</f>
        <v/>
      </c>
      <c r="U720" s="21" t="str">
        <f>IF(FLOTA!G720="","",FLOTA!G720)</f>
        <v/>
      </c>
      <c r="V720" s="21" t="str">
        <f>IF(FLOTA!H720="","",FLOTA!H720)</f>
        <v/>
      </c>
      <c r="W720" s="21" t="str">
        <f>IF(FLOTA!L720="","",FLOTA!L720)</f>
        <v/>
      </c>
      <c r="X720" s="25" t="str">
        <f t="shared" si="108"/>
        <v/>
      </c>
      <c r="Y720" s="24" t="str">
        <f t="shared" si="109"/>
        <v/>
      </c>
      <c r="Z720" s="25" t="str">
        <f t="shared" si="110"/>
        <v/>
      </c>
    </row>
    <row r="721" spans="9:26">
      <c r="I721" s="24">
        <f t="shared" si="102"/>
        <v>0</v>
      </c>
      <c r="J721" s="24" t="str">
        <f t="shared" si="103"/>
        <v>NO</v>
      </c>
      <c r="K721" s="24" t="str">
        <f t="shared" si="104"/>
        <v>NO</v>
      </c>
      <c r="L721" s="24" t="str">
        <f t="shared" si="105"/>
        <v>NO</v>
      </c>
      <c r="M721" s="24" t="str">
        <f t="shared" si="106"/>
        <v>NO</v>
      </c>
      <c r="N721" s="18" t="str">
        <f t="shared" si="107"/>
        <v/>
      </c>
      <c r="O721" s="21" t="str">
        <f>IF(FLOTA!A721="","",FLOTA!A721)</f>
        <v/>
      </c>
      <c r="P721" s="21" t="str">
        <f>IF(FLOTA!B721="","",FLOTA!B721)</f>
        <v/>
      </c>
      <c r="Q721" s="21" t="str">
        <f>IF(FLOTA!C721="","",FLOTA!C721)</f>
        <v/>
      </c>
      <c r="R721" s="21" t="str">
        <f>IF(FLOTA!D721="","",FLOTA!D721)</f>
        <v/>
      </c>
      <c r="S721" s="21" t="str">
        <f>IF(FLOTA!E721="","",FLOTA!E721)</f>
        <v/>
      </c>
      <c r="T721" s="21" t="str">
        <f>IF(FLOTA!F721="","",FLOTA!F721)</f>
        <v/>
      </c>
      <c r="U721" s="21" t="str">
        <f>IF(FLOTA!G721="","",FLOTA!G721)</f>
        <v/>
      </c>
      <c r="V721" s="21" t="str">
        <f>IF(FLOTA!H721="","",FLOTA!H721)</f>
        <v/>
      </c>
      <c r="W721" s="21" t="str">
        <f>IF(FLOTA!L721="","",FLOTA!L721)</f>
        <v/>
      </c>
      <c r="X721" s="25" t="str">
        <f t="shared" si="108"/>
        <v/>
      </c>
      <c r="Y721" s="24" t="str">
        <f t="shared" si="109"/>
        <v/>
      </c>
      <c r="Z721" s="25" t="str">
        <f t="shared" si="110"/>
        <v/>
      </c>
    </row>
    <row r="722" spans="9:26">
      <c r="I722" s="24">
        <f t="shared" si="102"/>
        <v>0</v>
      </c>
      <c r="J722" s="24" t="str">
        <f t="shared" si="103"/>
        <v>NO</v>
      </c>
      <c r="K722" s="24" t="str">
        <f t="shared" si="104"/>
        <v>NO</v>
      </c>
      <c r="L722" s="24" t="str">
        <f t="shared" si="105"/>
        <v>NO</v>
      </c>
      <c r="M722" s="24" t="str">
        <f t="shared" si="106"/>
        <v>NO</v>
      </c>
      <c r="N722" s="18" t="str">
        <f t="shared" si="107"/>
        <v/>
      </c>
      <c r="O722" s="21" t="str">
        <f>IF(FLOTA!A722="","",FLOTA!A722)</f>
        <v/>
      </c>
      <c r="P722" s="21" t="str">
        <f>IF(FLOTA!B722="","",FLOTA!B722)</f>
        <v/>
      </c>
      <c r="Q722" s="21" t="str">
        <f>IF(FLOTA!C722="","",FLOTA!C722)</f>
        <v/>
      </c>
      <c r="R722" s="21" t="str">
        <f>IF(FLOTA!D722="","",FLOTA!D722)</f>
        <v/>
      </c>
      <c r="S722" s="21" t="str">
        <f>IF(FLOTA!E722="","",FLOTA!E722)</f>
        <v/>
      </c>
      <c r="T722" s="21" t="str">
        <f>IF(FLOTA!F722="","",FLOTA!F722)</f>
        <v/>
      </c>
      <c r="U722" s="21" t="str">
        <f>IF(FLOTA!G722="","",FLOTA!G722)</f>
        <v/>
      </c>
      <c r="V722" s="21" t="str">
        <f>IF(FLOTA!H722="","",FLOTA!H722)</f>
        <v/>
      </c>
      <c r="W722" s="21" t="str">
        <f>IF(FLOTA!L722="","",FLOTA!L722)</f>
        <v/>
      </c>
      <c r="X722" s="25" t="str">
        <f t="shared" si="108"/>
        <v/>
      </c>
      <c r="Y722" s="24" t="str">
        <f t="shared" si="109"/>
        <v/>
      </c>
      <c r="Z722" s="25" t="str">
        <f t="shared" si="110"/>
        <v/>
      </c>
    </row>
    <row r="723" spans="9:26">
      <c r="I723" s="24">
        <f t="shared" si="102"/>
        <v>0</v>
      </c>
      <c r="J723" s="24" t="str">
        <f t="shared" si="103"/>
        <v>NO</v>
      </c>
      <c r="K723" s="24" t="str">
        <f t="shared" si="104"/>
        <v>NO</v>
      </c>
      <c r="L723" s="24" t="str">
        <f t="shared" si="105"/>
        <v>NO</v>
      </c>
      <c r="M723" s="24" t="str">
        <f t="shared" si="106"/>
        <v>NO</v>
      </c>
      <c r="N723" s="18" t="str">
        <f t="shared" si="107"/>
        <v/>
      </c>
      <c r="O723" s="21" t="str">
        <f>IF(FLOTA!A723="","",FLOTA!A723)</f>
        <v/>
      </c>
      <c r="P723" s="21" t="str">
        <f>IF(FLOTA!B723="","",FLOTA!B723)</f>
        <v/>
      </c>
      <c r="Q723" s="21" t="str">
        <f>IF(FLOTA!C723="","",FLOTA!C723)</f>
        <v/>
      </c>
      <c r="R723" s="21" t="str">
        <f>IF(FLOTA!D723="","",FLOTA!D723)</f>
        <v/>
      </c>
      <c r="S723" s="21" t="str">
        <f>IF(FLOTA!E723="","",FLOTA!E723)</f>
        <v/>
      </c>
      <c r="T723" s="21" t="str">
        <f>IF(FLOTA!F723="","",FLOTA!F723)</f>
        <v/>
      </c>
      <c r="U723" s="21" t="str">
        <f>IF(FLOTA!G723="","",FLOTA!G723)</f>
        <v/>
      </c>
      <c r="V723" s="21" t="str">
        <f>IF(FLOTA!H723="","",FLOTA!H723)</f>
        <v/>
      </c>
      <c r="W723" s="21" t="str">
        <f>IF(FLOTA!L723="","",FLOTA!L723)</f>
        <v/>
      </c>
      <c r="X723" s="25" t="str">
        <f t="shared" si="108"/>
        <v/>
      </c>
      <c r="Y723" s="24" t="str">
        <f t="shared" si="109"/>
        <v/>
      </c>
      <c r="Z723" s="25" t="str">
        <f t="shared" si="110"/>
        <v/>
      </c>
    </row>
    <row r="724" spans="9:26">
      <c r="I724" s="24">
        <f t="shared" si="102"/>
        <v>0</v>
      </c>
      <c r="J724" s="24" t="str">
        <f t="shared" si="103"/>
        <v>NO</v>
      </c>
      <c r="K724" s="24" t="str">
        <f t="shared" si="104"/>
        <v>NO</v>
      </c>
      <c r="L724" s="24" t="str">
        <f t="shared" si="105"/>
        <v>NO</v>
      </c>
      <c r="M724" s="24" t="str">
        <f t="shared" si="106"/>
        <v>NO</v>
      </c>
      <c r="N724" s="18" t="str">
        <f t="shared" si="107"/>
        <v/>
      </c>
      <c r="O724" s="21" t="str">
        <f>IF(FLOTA!A724="","",FLOTA!A724)</f>
        <v/>
      </c>
      <c r="P724" s="21" t="str">
        <f>IF(FLOTA!B724="","",FLOTA!B724)</f>
        <v/>
      </c>
      <c r="Q724" s="21" t="str">
        <f>IF(FLOTA!C724="","",FLOTA!C724)</f>
        <v/>
      </c>
      <c r="R724" s="21" t="str">
        <f>IF(FLOTA!D724="","",FLOTA!D724)</f>
        <v/>
      </c>
      <c r="S724" s="21" t="str">
        <f>IF(FLOTA!E724="","",FLOTA!E724)</f>
        <v/>
      </c>
      <c r="T724" s="21" t="str">
        <f>IF(FLOTA!F724="","",FLOTA!F724)</f>
        <v/>
      </c>
      <c r="U724" s="21" t="str">
        <f>IF(FLOTA!G724="","",FLOTA!G724)</f>
        <v/>
      </c>
      <c r="V724" s="21" t="str">
        <f>IF(FLOTA!H724="","",FLOTA!H724)</f>
        <v/>
      </c>
      <c r="W724" s="21" t="str">
        <f>IF(FLOTA!L724="","",FLOTA!L724)</f>
        <v/>
      </c>
      <c r="X724" s="25" t="str">
        <f t="shared" si="108"/>
        <v/>
      </c>
      <c r="Y724" s="24" t="str">
        <f t="shared" si="109"/>
        <v/>
      </c>
      <c r="Z724" s="25" t="str">
        <f t="shared" si="110"/>
        <v/>
      </c>
    </row>
    <row r="725" spans="9:26">
      <c r="I725" s="24">
        <f t="shared" si="102"/>
        <v>0</v>
      </c>
      <c r="J725" s="24" t="str">
        <f t="shared" si="103"/>
        <v>NO</v>
      </c>
      <c r="K725" s="24" t="str">
        <f t="shared" si="104"/>
        <v>NO</v>
      </c>
      <c r="L725" s="24" t="str">
        <f t="shared" si="105"/>
        <v>NO</v>
      </c>
      <c r="M725" s="24" t="str">
        <f t="shared" si="106"/>
        <v>NO</v>
      </c>
      <c r="N725" s="18" t="str">
        <f t="shared" si="107"/>
        <v/>
      </c>
      <c r="O725" s="21" t="str">
        <f>IF(FLOTA!A725="","",FLOTA!A725)</f>
        <v/>
      </c>
      <c r="P725" s="21" t="str">
        <f>IF(FLOTA!B725="","",FLOTA!B725)</f>
        <v/>
      </c>
      <c r="Q725" s="21" t="str">
        <f>IF(FLOTA!C725="","",FLOTA!C725)</f>
        <v/>
      </c>
      <c r="R725" s="21" t="str">
        <f>IF(FLOTA!D725="","",FLOTA!D725)</f>
        <v/>
      </c>
      <c r="S725" s="21" t="str">
        <f>IF(FLOTA!E725="","",FLOTA!E725)</f>
        <v/>
      </c>
      <c r="T725" s="21" t="str">
        <f>IF(FLOTA!F725="","",FLOTA!F725)</f>
        <v/>
      </c>
      <c r="U725" s="21" t="str">
        <f>IF(FLOTA!G725="","",FLOTA!G725)</f>
        <v/>
      </c>
      <c r="V725" s="21" t="str">
        <f>IF(FLOTA!H725="","",FLOTA!H725)</f>
        <v/>
      </c>
      <c r="W725" s="21" t="str">
        <f>IF(FLOTA!L725="","",FLOTA!L725)</f>
        <v/>
      </c>
      <c r="X725" s="25" t="str">
        <f t="shared" si="108"/>
        <v/>
      </c>
      <c r="Y725" s="24" t="str">
        <f t="shared" si="109"/>
        <v/>
      </c>
      <c r="Z725" s="25" t="str">
        <f t="shared" si="110"/>
        <v/>
      </c>
    </row>
    <row r="726" spans="9:26">
      <c r="I726" s="24">
        <f t="shared" si="102"/>
        <v>0</v>
      </c>
      <c r="J726" s="24" t="str">
        <f t="shared" si="103"/>
        <v>NO</v>
      </c>
      <c r="K726" s="24" t="str">
        <f t="shared" si="104"/>
        <v>NO</v>
      </c>
      <c r="L726" s="24" t="str">
        <f t="shared" si="105"/>
        <v>NO</v>
      </c>
      <c r="M726" s="24" t="str">
        <f t="shared" si="106"/>
        <v>NO</v>
      </c>
      <c r="N726" s="18" t="str">
        <f t="shared" si="107"/>
        <v/>
      </c>
      <c r="O726" s="21" t="str">
        <f>IF(FLOTA!A726="","",FLOTA!A726)</f>
        <v/>
      </c>
      <c r="P726" s="21" t="str">
        <f>IF(FLOTA!B726="","",FLOTA!B726)</f>
        <v/>
      </c>
      <c r="Q726" s="21" t="str">
        <f>IF(FLOTA!C726="","",FLOTA!C726)</f>
        <v/>
      </c>
      <c r="R726" s="21" t="str">
        <f>IF(FLOTA!D726="","",FLOTA!D726)</f>
        <v/>
      </c>
      <c r="S726" s="21" t="str">
        <f>IF(FLOTA!E726="","",FLOTA!E726)</f>
        <v/>
      </c>
      <c r="T726" s="21" t="str">
        <f>IF(FLOTA!F726="","",FLOTA!F726)</f>
        <v/>
      </c>
      <c r="U726" s="21" t="str">
        <f>IF(FLOTA!G726="","",FLOTA!G726)</f>
        <v/>
      </c>
      <c r="V726" s="21" t="str">
        <f>IF(FLOTA!H726="","",FLOTA!H726)</f>
        <v/>
      </c>
      <c r="W726" s="21" t="str">
        <f>IF(FLOTA!L726="","",FLOTA!L726)</f>
        <v/>
      </c>
      <c r="X726" s="25" t="str">
        <f t="shared" si="108"/>
        <v/>
      </c>
      <c r="Y726" s="24" t="str">
        <f t="shared" si="109"/>
        <v/>
      </c>
      <c r="Z726" s="25" t="str">
        <f t="shared" si="110"/>
        <v/>
      </c>
    </row>
    <row r="727" spans="9:26">
      <c r="I727" s="24">
        <f t="shared" si="102"/>
        <v>0</v>
      </c>
      <c r="J727" s="24" t="str">
        <f t="shared" si="103"/>
        <v>NO</v>
      </c>
      <c r="K727" s="24" t="str">
        <f t="shared" si="104"/>
        <v>NO</v>
      </c>
      <c r="L727" s="24" t="str">
        <f t="shared" si="105"/>
        <v>NO</v>
      </c>
      <c r="M727" s="24" t="str">
        <f t="shared" si="106"/>
        <v>NO</v>
      </c>
      <c r="N727" s="18" t="str">
        <f t="shared" si="107"/>
        <v/>
      </c>
      <c r="O727" s="21" t="str">
        <f>IF(FLOTA!A727="","",FLOTA!A727)</f>
        <v/>
      </c>
      <c r="P727" s="21" t="str">
        <f>IF(FLOTA!B727="","",FLOTA!B727)</f>
        <v/>
      </c>
      <c r="Q727" s="21" t="str">
        <f>IF(FLOTA!C727="","",FLOTA!C727)</f>
        <v/>
      </c>
      <c r="R727" s="21" t="str">
        <f>IF(FLOTA!D727="","",FLOTA!D727)</f>
        <v/>
      </c>
      <c r="S727" s="21" t="str">
        <f>IF(FLOTA!E727="","",FLOTA!E727)</f>
        <v/>
      </c>
      <c r="T727" s="21" t="str">
        <f>IF(FLOTA!F727="","",FLOTA!F727)</f>
        <v/>
      </c>
      <c r="U727" s="21" t="str">
        <f>IF(FLOTA!G727="","",FLOTA!G727)</f>
        <v/>
      </c>
      <c r="V727" s="21" t="str">
        <f>IF(FLOTA!H727="","",FLOTA!H727)</f>
        <v/>
      </c>
      <c r="W727" s="21" t="str">
        <f>IF(FLOTA!L727="","",FLOTA!L727)</f>
        <v/>
      </c>
      <c r="X727" s="25" t="str">
        <f t="shared" si="108"/>
        <v/>
      </c>
      <c r="Y727" s="24" t="str">
        <f t="shared" si="109"/>
        <v/>
      </c>
      <c r="Z727" s="25" t="str">
        <f t="shared" si="110"/>
        <v/>
      </c>
    </row>
    <row r="728" spans="9:26">
      <c r="I728" s="24">
        <f t="shared" si="102"/>
        <v>0</v>
      </c>
      <c r="J728" s="24" t="str">
        <f t="shared" si="103"/>
        <v>NO</v>
      </c>
      <c r="K728" s="24" t="str">
        <f t="shared" si="104"/>
        <v>NO</v>
      </c>
      <c r="L728" s="24" t="str">
        <f t="shared" si="105"/>
        <v>NO</v>
      </c>
      <c r="M728" s="24" t="str">
        <f t="shared" si="106"/>
        <v>NO</v>
      </c>
      <c r="N728" s="18" t="str">
        <f t="shared" si="107"/>
        <v/>
      </c>
      <c r="O728" s="21" t="str">
        <f>IF(FLOTA!A728="","",FLOTA!A728)</f>
        <v/>
      </c>
      <c r="P728" s="21" t="str">
        <f>IF(FLOTA!B728="","",FLOTA!B728)</f>
        <v/>
      </c>
      <c r="Q728" s="21" t="str">
        <f>IF(FLOTA!C728="","",FLOTA!C728)</f>
        <v/>
      </c>
      <c r="R728" s="21" t="str">
        <f>IF(FLOTA!D728="","",FLOTA!D728)</f>
        <v/>
      </c>
      <c r="S728" s="21" t="str">
        <f>IF(FLOTA!E728="","",FLOTA!E728)</f>
        <v/>
      </c>
      <c r="T728" s="21" t="str">
        <f>IF(FLOTA!F728="","",FLOTA!F728)</f>
        <v/>
      </c>
      <c r="U728" s="21" t="str">
        <f>IF(FLOTA!G728="","",FLOTA!G728)</f>
        <v/>
      </c>
      <c r="V728" s="21" t="str">
        <f>IF(FLOTA!H728="","",FLOTA!H728)</f>
        <v/>
      </c>
      <c r="W728" s="21" t="str">
        <f>IF(FLOTA!L728="","",FLOTA!L728)</f>
        <v/>
      </c>
      <c r="X728" s="25" t="str">
        <f t="shared" si="108"/>
        <v/>
      </c>
      <c r="Y728" s="24" t="str">
        <f t="shared" si="109"/>
        <v/>
      </c>
      <c r="Z728" s="25" t="str">
        <f t="shared" si="110"/>
        <v/>
      </c>
    </row>
    <row r="729" spans="9:26">
      <c r="I729" s="24">
        <f t="shared" si="102"/>
        <v>0</v>
      </c>
      <c r="J729" s="24" t="str">
        <f t="shared" si="103"/>
        <v>NO</v>
      </c>
      <c r="K729" s="24" t="str">
        <f t="shared" si="104"/>
        <v>NO</v>
      </c>
      <c r="L729" s="24" t="str">
        <f t="shared" si="105"/>
        <v>NO</v>
      </c>
      <c r="M729" s="24" t="str">
        <f t="shared" si="106"/>
        <v>NO</v>
      </c>
      <c r="N729" s="18" t="str">
        <f t="shared" si="107"/>
        <v/>
      </c>
      <c r="O729" s="21" t="str">
        <f>IF(FLOTA!A729="","",FLOTA!A729)</f>
        <v/>
      </c>
      <c r="P729" s="21" t="str">
        <f>IF(FLOTA!B729="","",FLOTA!B729)</f>
        <v/>
      </c>
      <c r="Q729" s="21" t="str">
        <f>IF(FLOTA!C729="","",FLOTA!C729)</f>
        <v/>
      </c>
      <c r="R729" s="21" t="str">
        <f>IF(FLOTA!D729="","",FLOTA!D729)</f>
        <v/>
      </c>
      <c r="S729" s="21" t="str">
        <f>IF(FLOTA!E729="","",FLOTA!E729)</f>
        <v/>
      </c>
      <c r="T729" s="21" t="str">
        <f>IF(FLOTA!F729="","",FLOTA!F729)</f>
        <v/>
      </c>
      <c r="U729" s="21" t="str">
        <f>IF(FLOTA!G729="","",FLOTA!G729)</f>
        <v/>
      </c>
      <c r="V729" s="21" t="str">
        <f>IF(FLOTA!H729="","",FLOTA!H729)</f>
        <v/>
      </c>
      <c r="W729" s="21" t="str">
        <f>IF(FLOTA!L729="","",FLOTA!L729)</f>
        <v/>
      </c>
      <c r="X729" s="25" t="str">
        <f t="shared" si="108"/>
        <v/>
      </c>
      <c r="Y729" s="24" t="str">
        <f t="shared" si="109"/>
        <v/>
      </c>
      <c r="Z729" s="25" t="str">
        <f t="shared" si="110"/>
        <v/>
      </c>
    </row>
    <row r="730" spans="9:26">
      <c r="I730" s="24">
        <f t="shared" si="102"/>
        <v>0</v>
      </c>
      <c r="J730" s="24" t="str">
        <f t="shared" si="103"/>
        <v>NO</v>
      </c>
      <c r="K730" s="24" t="str">
        <f t="shared" si="104"/>
        <v>NO</v>
      </c>
      <c r="L730" s="24" t="str">
        <f t="shared" si="105"/>
        <v>NO</v>
      </c>
      <c r="M730" s="24" t="str">
        <f t="shared" si="106"/>
        <v>NO</v>
      </c>
      <c r="N730" s="18" t="str">
        <f t="shared" si="107"/>
        <v/>
      </c>
      <c r="O730" s="21" t="str">
        <f>IF(FLOTA!A730="","",FLOTA!A730)</f>
        <v/>
      </c>
      <c r="P730" s="21" t="str">
        <f>IF(FLOTA!B730="","",FLOTA!B730)</f>
        <v/>
      </c>
      <c r="Q730" s="21" t="str">
        <f>IF(FLOTA!C730="","",FLOTA!C730)</f>
        <v/>
      </c>
      <c r="R730" s="21" t="str">
        <f>IF(FLOTA!D730="","",FLOTA!D730)</f>
        <v/>
      </c>
      <c r="S730" s="21" t="str">
        <f>IF(FLOTA!E730="","",FLOTA!E730)</f>
        <v/>
      </c>
      <c r="T730" s="21" t="str">
        <f>IF(FLOTA!F730="","",FLOTA!F730)</f>
        <v/>
      </c>
      <c r="U730" s="21" t="str">
        <f>IF(FLOTA!G730="","",FLOTA!G730)</f>
        <v/>
      </c>
      <c r="V730" s="21" t="str">
        <f>IF(FLOTA!H730="","",FLOTA!H730)</f>
        <v/>
      </c>
      <c r="W730" s="21" t="str">
        <f>IF(FLOTA!L730="","",FLOTA!L730)</f>
        <v/>
      </c>
      <c r="X730" s="25" t="str">
        <f t="shared" si="108"/>
        <v/>
      </c>
      <c r="Y730" s="24" t="str">
        <f t="shared" si="109"/>
        <v/>
      </c>
      <c r="Z730" s="25" t="str">
        <f t="shared" si="110"/>
        <v/>
      </c>
    </row>
    <row r="731" spans="9:26">
      <c r="I731" s="24">
        <f t="shared" si="102"/>
        <v>0</v>
      </c>
      <c r="J731" s="24" t="str">
        <f t="shared" si="103"/>
        <v>NO</v>
      </c>
      <c r="K731" s="24" t="str">
        <f t="shared" si="104"/>
        <v>NO</v>
      </c>
      <c r="L731" s="24" t="str">
        <f t="shared" si="105"/>
        <v>NO</v>
      </c>
      <c r="M731" s="24" t="str">
        <f t="shared" si="106"/>
        <v>NO</v>
      </c>
      <c r="N731" s="18" t="str">
        <f t="shared" si="107"/>
        <v/>
      </c>
      <c r="O731" s="21" t="str">
        <f>IF(FLOTA!A731="","",FLOTA!A731)</f>
        <v/>
      </c>
      <c r="P731" s="21" t="str">
        <f>IF(FLOTA!B731="","",FLOTA!B731)</f>
        <v/>
      </c>
      <c r="Q731" s="21" t="str">
        <f>IF(FLOTA!C731="","",FLOTA!C731)</f>
        <v/>
      </c>
      <c r="R731" s="21" t="str">
        <f>IF(FLOTA!D731="","",FLOTA!D731)</f>
        <v/>
      </c>
      <c r="S731" s="21" t="str">
        <f>IF(FLOTA!E731="","",FLOTA!E731)</f>
        <v/>
      </c>
      <c r="T731" s="21" t="str">
        <f>IF(FLOTA!F731="","",FLOTA!F731)</f>
        <v/>
      </c>
      <c r="U731" s="21" t="str">
        <f>IF(FLOTA!G731="","",FLOTA!G731)</f>
        <v/>
      </c>
      <c r="V731" s="21" t="str">
        <f>IF(FLOTA!H731="","",FLOTA!H731)</f>
        <v/>
      </c>
      <c r="W731" s="21" t="str">
        <f>IF(FLOTA!L731="","",FLOTA!L731)</f>
        <v/>
      </c>
      <c r="X731" s="25" t="str">
        <f t="shared" si="108"/>
        <v/>
      </c>
      <c r="Y731" s="24" t="str">
        <f t="shared" si="109"/>
        <v/>
      </c>
      <c r="Z731" s="25" t="str">
        <f t="shared" si="110"/>
        <v/>
      </c>
    </row>
    <row r="732" spans="9:26">
      <c r="I732" s="24">
        <f t="shared" si="102"/>
        <v>0</v>
      </c>
      <c r="J732" s="24" t="str">
        <f t="shared" si="103"/>
        <v>NO</v>
      </c>
      <c r="K732" s="24" t="str">
        <f t="shared" si="104"/>
        <v>NO</v>
      </c>
      <c r="L732" s="24" t="str">
        <f t="shared" si="105"/>
        <v>NO</v>
      </c>
      <c r="M732" s="24" t="str">
        <f t="shared" si="106"/>
        <v>NO</v>
      </c>
      <c r="N732" s="18" t="str">
        <f t="shared" si="107"/>
        <v/>
      </c>
      <c r="O732" s="21" t="str">
        <f>IF(FLOTA!A732="","",FLOTA!A732)</f>
        <v/>
      </c>
      <c r="P732" s="21" t="str">
        <f>IF(FLOTA!B732="","",FLOTA!B732)</f>
        <v/>
      </c>
      <c r="Q732" s="21" t="str">
        <f>IF(FLOTA!C732="","",FLOTA!C732)</f>
        <v/>
      </c>
      <c r="R732" s="21" t="str">
        <f>IF(FLOTA!D732="","",FLOTA!D732)</f>
        <v/>
      </c>
      <c r="S732" s="21" t="str">
        <f>IF(FLOTA!E732="","",FLOTA!E732)</f>
        <v/>
      </c>
      <c r="T732" s="21" t="str">
        <f>IF(FLOTA!F732="","",FLOTA!F732)</f>
        <v/>
      </c>
      <c r="U732" s="21" t="str">
        <f>IF(FLOTA!G732="","",FLOTA!G732)</f>
        <v/>
      </c>
      <c r="V732" s="21" t="str">
        <f>IF(FLOTA!H732="","",FLOTA!H732)</f>
        <v/>
      </c>
      <c r="W732" s="21" t="str">
        <f>IF(FLOTA!L732="","",FLOTA!L732)</f>
        <v/>
      </c>
      <c r="X732" s="25" t="str">
        <f t="shared" si="108"/>
        <v/>
      </c>
      <c r="Y732" s="24" t="str">
        <f t="shared" si="109"/>
        <v/>
      </c>
      <c r="Z732" s="25" t="str">
        <f t="shared" si="110"/>
        <v/>
      </c>
    </row>
    <row r="733" spans="9:26">
      <c r="I733" s="24">
        <f t="shared" si="102"/>
        <v>0</v>
      </c>
      <c r="J733" s="24" t="str">
        <f t="shared" si="103"/>
        <v>NO</v>
      </c>
      <c r="K733" s="24" t="str">
        <f t="shared" si="104"/>
        <v>NO</v>
      </c>
      <c r="L733" s="24" t="str">
        <f t="shared" si="105"/>
        <v>NO</v>
      </c>
      <c r="M733" s="24" t="str">
        <f t="shared" si="106"/>
        <v>NO</v>
      </c>
      <c r="N733" s="18" t="str">
        <f t="shared" si="107"/>
        <v/>
      </c>
      <c r="O733" s="21" t="str">
        <f>IF(FLOTA!A733="","",FLOTA!A733)</f>
        <v/>
      </c>
      <c r="P733" s="21" t="str">
        <f>IF(FLOTA!B733="","",FLOTA!B733)</f>
        <v/>
      </c>
      <c r="Q733" s="21" t="str">
        <f>IF(FLOTA!C733="","",FLOTA!C733)</f>
        <v/>
      </c>
      <c r="R733" s="21" t="str">
        <f>IF(FLOTA!D733="","",FLOTA!D733)</f>
        <v/>
      </c>
      <c r="S733" s="21" t="str">
        <f>IF(FLOTA!E733="","",FLOTA!E733)</f>
        <v/>
      </c>
      <c r="T733" s="21" t="str">
        <f>IF(FLOTA!F733="","",FLOTA!F733)</f>
        <v/>
      </c>
      <c r="U733" s="21" t="str">
        <f>IF(FLOTA!G733="","",FLOTA!G733)</f>
        <v/>
      </c>
      <c r="V733" s="21" t="str">
        <f>IF(FLOTA!H733="","",FLOTA!H733)</f>
        <v/>
      </c>
      <c r="W733" s="21" t="str">
        <f>IF(FLOTA!L733="","",FLOTA!L733)</f>
        <v/>
      </c>
      <c r="X733" s="25" t="str">
        <f t="shared" si="108"/>
        <v/>
      </c>
      <c r="Y733" s="24" t="str">
        <f t="shared" si="109"/>
        <v/>
      </c>
      <c r="Z733" s="25" t="str">
        <f t="shared" si="110"/>
        <v/>
      </c>
    </row>
    <row r="734" spans="9:26">
      <c r="I734" s="24">
        <f t="shared" si="102"/>
        <v>0</v>
      </c>
      <c r="J734" s="24" t="str">
        <f t="shared" si="103"/>
        <v>NO</v>
      </c>
      <c r="K734" s="24" t="str">
        <f t="shared" si="104"/>
        <v>NO</v>
      </c>
      <c r="L734" s="24" t="str">
        <f t="shared" si="105"/>
        <v>NO</v>
      </c>
      <c r="M734" s="24" t="str">
        <f t="shared" si="106"/>
        <v>NO</v>
      </c>
      <c r="N734" s="18" t="str">
        <f t="shared" si="107"/>
        <v/>
      </c>
      <c r="O734" s="21" t="str">
        <f>IF(FLOTA!A734="","",FLOTA!A734)</f>
        <v/>
      </c>
      <c r="P734" s="21" t="str">
        <f>IF(FLOTA!B734="","",FLOTA!B734)</f>
        <v/>
      </c>
      <c r="Q734" s="21" t="str">
        <f>IF(FLOTA!C734="","",FLOTA!C734)</f>
        <v/>
      </c>
      <c r="R734" s="21" t="str">
        <f>IF(FLOTA!D734="","",FLOTA!D734)</f>
        <v/>
      </c>
      <c r="S734" s="21" t="str">
        <f>IF(FLOTA!E734="","",FLOTA!E734)</f>
        <v/>
      </c>
      <c r="T734" s="21" t="str">
        <f>IF(FLOTA!F734="","",FLOTA!F734)</f>
        <v/>
      </c>
      <c r="U734" s="21" t="str">
        <f>IF(FLOTA!G734="","",FLOTA!G734)</f>
        <v/>
      </c>
      <c r="V734" s="21" t="str">
        <f>IF(FLOTA!H734="","",FLOTA!H734)</f>
        <v/>
      </c>
      <c r="W734" s="21" t="str">
        <f>IF(FLOTA!L734="","",FLOTA!L734)</f>
        <v/>
      </c>
      <c r="X734" s="25" t="str">
        <f t="shared" si="108"/>
        <v/>
      </c>
      <c r="Y734" s="24" t="str">
        <f t="shared" si="109"/>
        <v/>
      </c>
      <c r="Z734" s="25" t="str">
        <f t="shared" si="110"/>
        <v/>
      </c>
    </row>
    <row r="735" spans="9:26">
      <c r="I735" s="24">
        <f t="shared" si="102"/>
        <v>0</v>
      </c>
      <c r="J735" s="24" t="str">
        <f t="shared" si="103"/>
        <v>NO</v>
      </c>
      <c r="K735" s="24" t="str">
        <f t="shared" si="104"/>
        <v>NO</v>
      </c>
      <c r="L735" s="24" t="str">
        <f t="shared" si="105"/>
        <v>NO</v>
      </c>
      <c r="M735" s="24" t="str">
        <f t="shared" si="106"/>
        <v>NO</v>
      </c>
      <c r="N735" s="18" t="str">
        <f t="shared" si="107"/>
        <v/>
      </c>
      <c r="O735" s="21" t="str">
        <f>IF(FLOTA!A735="","",FLOTA!A735)</f>
        <v/>
      </c>
      <c r="P735" s="21" t="str">
        <f>IF(FLOTA!B735="","",FLOTA!B735)</f>
        <v/>
      </c>
      <c r="Q735" s="21" t="str">
        <f>IF(FLOTA!C735="","",FLOTA!C735)</f>
        <v/>
      </c>
      <c r="R735" s="21" t="str">
        <f>IF(FLOTA!D735="","",FLOTA!D735)</f>
        <v/>
      </c>
      <c r="S735" s="21" t="str">
        <f>IF(FLOTA!E735="","",FLOTA!E735)</f>
        <v/>
      </c>
      <c r="T735" s="21" t="str">
        <f>IF(FLOTA!F735="","",FLOTA!F735)</f>
        <v/>
      </c>
      <c r="U735" s="21" t="str">
        <f>IF(FLOTA!G735="","",FLOTA!G735)</f>
        <v/>
      </c>
      <c r="V735" s="21" t="str">
        <f>IF(FLOTA!H735="","",FLOTA!H735)</f>
        <v/>
      </c>
      <c r="W735" s="21" t="str">
        <f>IF(FLOTA!L735="","",FLOTA!L735)</f>
        <v/>
      </c>
      <c r="X735" s="25" t="str">
        <f t="shared" si="108"/>
        <v/>
      </c>
      <c r="Y735" s="24" t="str">
        <f t="shared" si="109"/>
        <v/>
      </c>
      <c r="Z735" s="25" t="str">
        <f t="shared" si="110"/>
        <v/>
      </c>
    </row>
    <row r="736" spans="9:26">
      <c r="I736" s="24">
        <f t="shared" si="102"/>
        <v>0</v>
      </c>
      <c r="J736" s="24" t="str">
        <f t="shared" si="103"/>
        <v>NO</v>
      </c>
      <c r="K736" s="24" t="str">
        <f t="shared" si="104"/>
        <v>NO</v>
      </c>
      <c r="L736" s="24" t="str">
        <f t="shared" si="105"/>
        <v>NO</v>
      </c>
      <c r="M736" s="24" t="str">
        <f t="shared" si="106"/>
        <v>NO</v>
      </c>
      <c r="N736" s="18" t="str">
        <f t="shared" si="107"/>
        <v/>
      </c>
      <c r="O736" s="21" t="str">
        <f>IF(FLOTA!A736="","",FLOTA!A736)</f>
        <v/>
      </c>
      <c r="P736" s="21" t="str">
        <f>IF(FLOTA!B736="","",FLOTA!B736)</f>
        <v/>
      </c>
      <c r="Q736" s="21" t="str">
        <f>IF(FLOTA!C736="","",FLOTA!C736)</f>
        <v/>
      </c>
      <c r="R736" s="21" t="str">
        <f>IF(FLOTA!D736="","",FLOTA!D736)</f>
        <v/>
      </c>
      <c r="S736" s="21" t="str">
        <f>IF(FLOTA!E736="","",FLOTA!E736)</f>
        <v/>
      </c>
      <c r="T736" s="21" t="str">
        <f>IF(FLOTA!F736="","",FLOTA!F736)</f>
        <v/>
      </c>
      <c r="U736" s="21" t="str">
        <f>IF(FLOTA!G736="","",FLOTA!G736)</f>
        <v/>
      </c>
      <c r="V736" s="21" t="str">
        <f>IF(FLOTA!H736="","",FLOTA!H736)</f>
        <v/>
      </c>
      <c r="W736" s="21" t="str">
        <f>IF(FLOTA!L736="","",FLOTA!L736)</f>
        <v/>
      </c>
      <c r="X736" s="25" t="str">
        <f t="shared" si="108"/>
        <v/>
      </c>
      <c r="Y736" s="24" t="str">
        <f t="shared" si="109"/>
        <v/>
      </c>
      <c r="Z736" s="25" t="str">
        <f t="shared" si="110"/>
        <v/>
      </c>
    </row>
    <row r="737" spans="9:26">
      <c r="I737" s="24">
        <f t="shared" si="102"/>
        <v>0</v>
      </c>
      <c r="J737" s="24" t="str">
        <f t="shared" si="103"/>
        <v>NO</v>
      </c>
      <c r="K737" s="24" t="str">
        <f t="shared" si="104"/>
        <v>NO</v>
      </c>
      <c r="L737" s="24" t="str">
        <f t="shared" si="105"/>
        <v>NO</v>
      </c>
      <c r="M737" s="24" t="str">
        <f t="shared" si="106"/>
        <v>NO</v>
      </c>
      <c r="N737" s="18" t="str">
        <f t="shared" si="107"/>
        <v/>
      </c>
      <c r="O737" s="21" t="str">
        <f>IF(FLOTA!A737="","",FLOTA!A737)</f>
        <v/>
      </c>
      <c r="P737" s="21" t="str">
        <f>IF(FLOTA!B737="","",FLOTA!B737)</f>
        <v/>
      </c>
      <c r="Q737" s="21" t="str">
        <f>IF(FLOTA!C737="","",FLOTA!C737)</f>
        <v/>
      </c>
      <c r="R737" s="21" t="str">
        <f>IF(FLOTA!D737="","",FLOTA!D737)</f>
        <v/>
      </c>
      <c r="S737" s="21" t="str">
        <f>IF(FLOTA!E737="","",FLOTA!E737)</f>
        <v/>
      </c>
      <c r="T737" s="21" t="str">
        <f>IF(FLOTA!F737="","",FLOTA!F737)</f>
        <v/>
      </c>
      <c r="U737" s="21" t="str">
        <f>IF(FLOTA!G737="","",FLOTA!G737)</f>
        <v/>
      </c>
      <c r="V737" s="21" t="str">
        <f>IF(FLOTA!H737="","",FLOTA!H737)</f>
        <v/>
      </c>
      <c r="W737" s="21" t="str">
        <f>IF(FLOTA!L737="","",FLOTA!L737)</f>
        <v/>
      </c>
      <c r="X737" s="25" t="str">
        <f t="shared" si="108"/>
        <v/>
      </c>
      <c r="Y737" s="24" t="str">
        <f t="shared" si="109"/>
        <v/>
      </c>
      <c r="Z737" s="25" t="str">
        <f t="shared" si="110"/>
        <v/>
      </c>
    </row>
    <row r="738" spans="9:26">
      <c r="I738" s="24">
        <f t="shared" si="102"/>
        <v>0</v>
      </c>
      <c r="J738" s="24" t="str">
        <f t="shared" si="103"/>
        <v>NO</v>
      </c>
      <c r="K738" s="24" t="str">
        <f t="shared" si="104"/>
        <v>NO</v>
      </c>
      <c r="L738" s="24" t="str">
        <f t="shared" si="105"/>
        <v>NO</v>
      </c>
      <c r="M738" s="24" t="str">
        <f t="shared" si="106"/>
        <v>NO</v>
      </c>
      <c r="N738" s="18" t="str">
        <f t="shared" si="107"/>
        <v/>
      </c>
      <c r="O738" s="21" t="str">
        <f>IF(FLOTA!A738="","",FLOTA!A738)</f>
        <v/>
      </c>
      <c r="P738" s="21" t="str">
        <f>IF(FLOTA!B738="","",FLOTA!B738)</f>
        <v/>
      </c>
      <c r="Q738" s="21" t="str">
        <f>IF(FLOTA!C738="","",FLOTA!C738)</f>
        <v/>
      </c>
      <c r="R738" s="21" t="str">
        <f>IF(FLOTA!D738="","",FLOTA!D738)</f>
        <v/>
      </c>
      <c r="S738" s="21" t="str">
        <f>IF(FLOTA!E738="","",FLOTA!E738)</f>
        <v/>
      </c>
      <c r="T738" s="21" t="str">
        <f>IF(FLOTA!F738="","",FLOTA!F738)</f>
        <v/>
      </c>
      <c r="U738" s="21" t="str">
        <f>IF(FLOTA!G738="","",FLOTA!G738)</f>
        <v/>
      </c>
      <c r="V738" s="21" t="str">
        <f>IF(FLOTA!H738="","",FLOTA!H738)</f>
        <v/>
      </c>
      <c r="W738" s="21" t="str">
        <f>IF(FLOTA!L738="","",FLOTA!L738)</f>
        <v/>
      </c>
      <c r="X738" s="25" t="str">
        <f t="shared" si="108"/>
        <v/>
      </c>
      <c r="Y738" s="24" t="str">
        <f t="shared" si="109"/>
        <v/>
      </c>
      <c r="Z738" s="25" t="str">
        <f t="shared" si="110"/>
        <v/>
      </c>
    </row>
    <row r="739" spans="9:26">
      <c r="I739" s="24">
        <f t="shared" si="102"/>
        <v>0</v>
      </c>
      <c r="J739" s="24" t="str">
        <f t="shared" si="103"/>
        <v>NO</v>
      </c>
      <c r="K739" s="24" t="str">
        <f t="shared" si="104"/>
        <v>NO</v>
      </c>
      <c r="L739" s="24" t="str">
        <f t="shared" si="105"/>
        <v>NO</v>
      </c>
      <c r="M739" s="24" t="str">
        <f t="shared" si="106"/>
        <v>NO</v>
      </c>
      <c r="N739" s="18" t="str">
        <f t="shared" si="107"/>
        <v/>
      </c>
      <c r="O739" s="21" t="str">
        <f>IF(FLOTA!A739="","",FLOTA!A739)</f>
        <v/>
      </c>
      <c r="P739" s="21" t="str">
        <f>IF(FLOTA!B739="","",FLOTA!B739)</f>
        <v/>
      </c>
      <c r="Q739" s="21" t="str">
        <f>IF(FLOTA!C739="","",FLOTA!C739)</f>
        <v/>
      </c>
      <c r="R739" s="21" t="str">
        <f>IF(FLOTA!D739="","",FLOTA!D739)</f>
        <v/>
      </c>
      <c r="S739" s="21" t="str">
        <f>IF(FLOTA!E739="","",FLOTA!E739)</f>
        <v/>
      </c>
      <c r="T739" s="21" t="str">
        <f>IF(FLOTA!F739="","",FLOTA!F739)</f>
        <v/>
      </c>
      <c r="U739" s="21" t="str">
        <f>IF(FLOTA!G739="","",FLOTA!G739)</f>
        <v/>
      </c>
      <c r="V739" s="21" t="str">
        <f>IF(FLOTA!H739="","",FLOTA!H739)</f>
        <v/>
      </c>
      <c r="W739" s="21" t="str">
        <f>IF(FLOTA!L739="","",FLOTA!L739)</f>
        <v/>
      </c>
      <c r="X739" s="25" t="str">
        <f t="shared" si="108"/>
        <v/>
      </c>
      <c r="Y739" s="24" t="str">
        <f t="shared" si="109"/>
        <v/>
      </c>
      <c r="Z739" s="25" t="str">
        <f t="shared" si="110"/>
        <v/>
      </c>
    </row>
    <row r="740" spans="9:26">
      <c r="I740" s="24">
        <f t="shared" si="102"/>
        <v>0</v>
      </c>
      <c r="J740" s="24" t="str">
        <f t="shared" si="103"/>
        <v>NO</v>
      </c>
      <c r="K740" s="24" t="str">
        <f t="shared" si="104"/>
        <v>NO</v>
      </c>
      <c r="L740" s="24" t="str">
        <f t="shared" si="105"/>
        <v>NO</v>
      </c>
      <c r="M740" s="24" t="str">
        <f t="shared" si="106"/>
        <v>NO</v>
      </c>
      <c r="N740" s="18" t="str">
        <f t="shared" si="107"/>
        <v/>
      </c>
      <c r="O740" s="21" t="str">
        <f>IF(FLOTA!A740="","",FLOTA!A740)</f>
        <v/>
      </c>
      <c r="P740" s="21" t="str">
        <f>IF(FLOTA!B740="","",FLOTA!B740)</f>
        <v/>
      </c>
      <c r="Q740" s="21" t="str">
        <f>IF(FLOTA!C740="","",FLOTA!C740)</f>
        <v/>
      </c>
      <c r="R740" s="21" t="str">
        <f>IF(FLOTA!D740="","",FLOTA!D740)</f>
        <v/>
      </c>
      <c r="S740" s="21" t="str">
        <f>IF(FLOTA!E740="","",FLOTA!E740)</f>
        <v/>
      </c>
      <c r="T740" s="21" t="str">
        <f>IF(FLOTA!F740="","",FLOTA!F740)</f>
        <v/>
      </c>
      <c r="U740" s="21" t="str">
        <f>IF(FLOTA!G740="","",FLOTA!G740)</f>
        <v/>
      </c>
      <c r="V740" s="21" t="str">
        <f>IF(FLOTA!H740="","",FLOTA!H740)</f>
        <v/>
      </c>
      <c r="W740" s="21" t="str">
        <f>IF(FLOTA!L740="","",FLOTA!L740)</f>
        <v/>
      </c>
      <c r="X740" s="25" t="str">
        <f t="shared" si="108"/>
        <v/>
      </c>
      <c r="Y740" s="24" t="str">
        <f t="shared" si="109"/>
        <v/>
      </c>
      <c r="Z740" s="25" t="str">
        <f t="shared" si="110"/>
        <v/>
      </c>
    </row>
    <row r="741" spans="9:26">
      <c r="I741" s="24">
        <f t="shared" si="102"/>
        <v>0</v>
      </c>
      <c r="J741" s="24" t="str">
        <f t="shared" si="103"/>
        <v>NO</v>
      </c>
      <c r="K741" s="24" t="str">
        <f t="shared" si="104"/>
        <v>NO</v>
      </c>
      <c r="L741" s="24" t="str">
        <f t="shared" si="105"/>
        <v>NO</v>
      </c>
      <c r="M741" s="24" t="str">
        <f t="shared" si="106"/>
        <v>NO</v>
      </c>
      <c r="N741" s="18" t="str">
        <f t="shared" si="107"/>
        <v/>
      </c>
      <c r="O741" s="21" t="str">
        <f>IF(FLOTA!A741="","",FLOTA!A741)</f>
        <v/>
      </c>
      <c r="P741" s="21" t="str">
        <f>IF(FLOTA!B741="","",FLOTA!B741)</f>
        <v/>
      </c>
      <c r="Q741" s="21" t="str">
        <f>IF(FLOTA!C741="","",FLOTA!C741)</f>
        <v/>
      </c>
      <c r="R741" s="21" t="str">
        <f>IF(FLOTA!D741="","",FLOTA!D741)</f>
        <v/>
      </c>
      <c r="S741" s="21" t="str">
        <f>IF(FLOTA!E741="","",FLOTA!E741)</f>
        <v/>
      </c>
      <c r="T741" s="21" t="str">
        <f>IF(FLOTA!F741="","",FLOTA!F741)</f>
        <v/>
      </c>
      <c r="U741" s="21" t="str">
        <f>IF(FLOTA!G741="","",FLOTA!G741)</f>
        <v/>
      </c>
      <c r="V741" s="21" t="str">
        <f>IF(FLOTA!H741="","",FLOTA!H741)</f>
        <v/>
      </c>
      <c r="W741" s="21" t="str">
        <f>IF(FLOTA!L741="","",FLOTA!L741)</f>
        <v/>
      </c>
      <c r="X741" s="25" t="str">
        <f t="shared" si="108"/>
        <v/>
      </c>
      <c r="Y741" s="24" t="str">
        <f t="shared" si="109"/>
        <v/>
      </c>
      <c r="Z741" s="25" t="str">
        <f t="shared" si="110"/>
        <v/>
      </c>
    </row>
    <row r="742" spans="9:26">
      <c r="I742" s="24">
        <f t="shared" si="102"/>
        <v>0</v>
      </c>
      <c r="J742" s="24" t="str">
        <f t="shared" si="103"/>
        <v>NO</v>
      </c>
      <c r="K742" s="24" t="str">
        <f t="shared" si="104"/>
        <v>NO</v>
      </c>
      <c r="L742" s="24" t="str">
        <f t="shared" si="105"/>
        <v>NO</v>
      </c>
      <c r="M742" s="24" t="str">
        <f t="shared" si="106"/>
        <v>NO</v>
      </c>
      <c r="N742" s="18" t="str">
        <f t="shared" si="107"/>
        <v/>
      </c>
      <c r="O742" s="21" t="str">
        <f>IF(FLOTA!A742="","",FLOTA!A742)</f>
        <v/>
      </c>
      <c r="P742" s="21" t="str">
        <f>IF(FLOTA!B742="","",FLOTA!B742)</f>
        <v/>
      </c>
      <c r="Q742" s="21" t="str">
        <f>IF(FLOTA!C742="","",FLOTA!C742)</f>
        <v/>
      </c>
      <c r="R742" s="21" t="str">
        <f>IF(FLOTA!D742="","",FLOTA!D742)</f>
        <v/>
      </c>
      <c r="S742" s="21" t="str">
        <f>IF(FLOTA!E742="","",FLOTA!E742)</f>
        <v/>
      </c>
      <c r="T742" s="21" t="str">
        <f>IF(FLOTA!F742="","",FLOTA!F742)</f>
        <v/>
      </c>
      <c r="U742" s="21" t="str">
        <f>IF(FLOTA!G742="","",FLOTA!G742)</f>
        <v/>
      </c>
      <c r="V742" s="21" t="str">
        <f>IF(FLOTA!H742="","",FLOTA!H742)</f>
        <v/>
      </c>
      <c r="W742" s="21" t="str">
        <f>IF(FLOTA!L742="","",FLOTA!L742)</f>
        <v/>
      </c>
      <c r="X742" s="25" t="str">
        <f t="shared" si="108"/>
        <v/>
      </c>
      <c r="Y742" s="24" t="str">
        <f t="shared" si="109"/>
        <v/>
      </c>
      <c r="Z742" s="25" t="str">
        <f t="shared" si="110"/>
        <v/>
      </c>
    </row>
    <row r="743" spans="9:26">
      <c r="I743" s="24">
        <f t="shared" si="102"/>
        <v>0</v>
      </c>
      <c r="J743" s="24" t="str">
        <f t="shared" si="103"/>
        <v>NO</v>
      </c>
      <c r="K743" s="24" t="str">
        <f t="shared" si="104"/>
        <v>NO</v>
      </c>
      <c r="L743" s="24" t="str">
        <f t="shared" si="105"/>
        <v>NO</v>
      </c>
      <c r="M743" s="24" t="str">
        <f t="shared" si="106"/>
        <v>NO</v>
      </c>
      <c r="N743" s="18" t="str">
        <f t="shared" si="107"/>
        <v/>
      </c>
      <c r="O743" s="21" t="str">
        <f>IF(FLOTA!A743="","",FLOTA!A743)</f>
        <v/>
      </c>
      <c r="P743" s="21" t="str">
        <f>IF(FLOTA!B743="","",FLOTA!B743)</f>
        <v/>
      </c>
      <c r="Q743" s="21" t="str">
        <f>IF(FLOTA!C743="","",FLOTA!C743)</f>
        <v/>
      </c>
      <c r="R743" s="21" t="str">
        <f>IF(FLOTA!D743="","",FLOTA!D743)</f>
        <v/>
      </c>
      <c r="S743" s="21" t="str">
        <f>IF(FLOTA!E743="","",FLOTA!E743)</f>
        <v/>
      </c>
      <c r="T743" s="21" t="str">
        <f>IF(FLOTA!F743="","",FLOTA!F743)</f>
        <v/>
      </c>
      <c r="U743" s="21" t="str">
        <f>IF(FLOTA!G743="","",FLOTA!G743)</f>
        <v/>
      </c>
      <c r="V743" s="21" t="str">
        <f>IF(FLOTA!H743="","",FLOTA!H743)</f>
        <v/>
      </c>
      <c r="W743" s="21" t="str">
        <f>IF(FLOTA!L743="","",FLOTA!L743)</f>
        <v/>
      </c>
      <c r="X743" s="25" t="str">
        <f t="shared" si="108"/>
        <v/>
      </c>
      <c r="Y743" s="24" t="str">
        <f t="shared" si="109"/>
        <v/>
      </c>
      <c r="Z743" s="25" t="str">
        <f t="shared" si="110"/>
        <v/>
      </c>
    </row>
    <row r="744" spans="9:26">
      <c r="I744" s="24">
        <f t="shared" si="102"/>
        <v>0</v>
      </c>
      <c r="J744" s="24" t="str">
        <f t="shared" si="103"/>
        <v>NO</v>
      </c>
      <c r="K744" s="24" t="str">
        <f t="shared" si="104"/>
        <v>NO</v>
      </c>
      <c r="L744" s="24" t="str">
        <f t="shared" si="105"/>
        <v>NO</v>
      </c>
      <c r="M744" s="24" t="str">
        <f t="shared" si="106"/>
        <v>NO</v>
      </c>
      <c r="N744" s="18" t="str">
        <f t="shared" si="107"/>
        <v/>
      </c>
      <c r="O744" s="21" t="str">
        <f>IF(FLOTA!A744="","",FLOTA!A744)</f>
        <v/>
      </c>
      <c r="P744" s="21" t="str">
        <f>IF(FLOTA!B744="","",FLOTA!B744)</f>
        <v/>
      </c>
      <c r="Q744" s="21" t="str">
        <f>IF(FLOTA!C744="","",FLOTA!C744)</f>
        <v/>
      </c>
      <c r="R744" s="21" t="str">
        <f>IF(FLOTA!D744="","",FLOTA!D744)</f>
        <v/>
      </c>
      <c r="S744" s="21" t="str">
        <f>IF(FLOTA!E744="","",FLOTA!E744)</f>
        <v/>
      </c>
      <c r="T744" s="21" t="str">
        <f>IF(FLOTA!F744="","",FLOTA!F744)</f>
        <v/>
      </c>
      <c r="U744" s="21" t="str">
        <f>IF(FLOTA!G744="","",FLOTA!G744)</f>
        <v/>
      </c>
      <c r="V744" s="21" t="str">
        <f>IF(FLOTA!H744="","",FLOTA!H744)</f>
        <v/>
      </c>
      <c r="W744" s="21" t="str">
        <f>IF(FLOTA!L744="","",FLOTA!L744)</f>
        <v/>
      </c>
      <c r="X744" s="25" t="str">
        <f t="shared" si="108"/>
        <v/>
      </c>
      <c r="Y744" s="24" t="str">
        <f t="shared" si="109"/>
        <v/>
      </c>
      <c r="Z744" s="25" t="str">
        <f t="shared" si="110"/>
        <v/>
      </c>
    </row>
    <row r="745" spans="9:26">
      <c r="I745" s="24">
        <f t="shared" si="102"/>
        <v>0</v>
      </c>
      <c r="J745" s="24" t="str">
        <f t="shared" si="103"/>
        <v>NO</v>
      </c>
      <c r="K745" s="24" t="str">
        <f t="shared" si="104"/>
        <v>NO</v>
      </c>
      <c r="L745" s="24" t="str">
        <f t="shared" si="105"/>
        <v>NO</v>
      </c>
      <c r="M745" s="24" t="str">
        <f t="shared" si="106"/>
        <v>NO</v>
      </c>
      <c r="N745" s="18" t="str">
        <f t="shared" si="107"/>
        <v/>
      </c>
      <c r="O745" s="21" t="str">
        <f>IF(FLOTA!A745="","",FLOTA!A745)</f>
        <v/>
      </c>
      <c r="P745" s="21" t="str">
        <f>IF(FLOTA!B745="","",FLOTA!B745)</f>
        <v/>
      </c>
      <c r="Q745" s="21" t="str">
        <f>IF(FLOTA!C745="","",FLOTA!C745)</f>
        <v/>
      </c>
      <c r="R745" s="21" t="str">
        <f>IF(FLOTA!D745="","",FLOTA!D745)</f>
        <v/>
      </c>
      <c r="S745" s="21" t="str">
        <f>IF(FLOTA!E745="","",FLOTA!E745)</f>
        <v/>
      </c>
      <c r="T745" s="21" t="str">
        <f>IF(FLOTA!F745="","",FLOTA!F745)</f>
        <v/>
      </c>
      <c r="U745" s="21" t="str">
        <f>IF(FLOTA!G745="","",FLOTA!G745)</f>
        <v/>
      </c>
      <c r="V745" s="21" t="str">
        <f>IF(FLOTA!H745="","",FLOTA!H745)</f>
        <v/>
      </c>
      <c r="W745" s="21" t="str">
        <f>IF(FLOTA!L745="","",FLOTA!L745)</f>
        <v/>
      </c>
      <c r="X745" s="25" t="str">
        <f t="shared" si="108"/>
        <v/>
      </c>
      <c r="Y745" s="24" t="str">
        <f t="shared" si="109"/>
        <v/>
      </c>
      <c r="Z745" s="25" t="str">
        <f t="shared" si="110"/>
        <v/>
      </c>
    </row>
    <row r="746" spans="9:26">
      <c r="I746" s="24">
        <f t="shared" si="102"/>
        <v>0</v>
      </c>
      <c r="J746" s="24" t="str">
        <f t="shared" si="103"/>
        <v>NO</v>
      </c>
      <c r="K746" s="24" t="str">
        <f t="shared" si="104"/>
        <v>NO</v>
      </c>
      <c r="L746" s="24" t="str">
        <f t="shared" si="105"/>
        <v>NO</v>
      </c>
      <c r="M746" s="24" t="str">
        <f t="shared" si="106"/>
        <v>NO</v>
      </c>
      <c r="N746" s="18" t="str">
        <f t="shared" si="107"/>
        <v/>
      </c>
      <c r="O746" s="21" t="str">
        <f>IF(FLOTA!A746="","",FLOTA!A746)</f>
        <v/>
      </c>
      <c r="P746" s="21" t="str">
        <f>IF(FLOTA!B746="","",FLOTA!B746)</f>
        <v/>
      </c>
      <c r="Q746" s="21" t="str">
        <f>IF(FLOTA!C746="","",FLOTA!C746)</f>
        <v/>
      </c>
      <c r="R746" s="21" t="str">
        <f>IF(FLOTA!D746="","",FLOTA!D746)</f>
        <v/>
      </c>
      <c r="S746" s="21" t="str">
        <f>IF(FLOTA!E746="","",FLOTA!E746)</f>
        <v/>
      </c>
      <c r="T746" s="21" t="str">
        <f>IF(FLOTA!F746="","",FLOTA!F746)</f>
        <v/>
      </c>
      <c r="U746" s="21" t="str">
        <f>IF(FLOTA!G746="","",FLOTA!G746)</f>
        <v/>
      </c>
      <c r="V746" s="21" t="str">
        <f>IF(FLOTA!H746="","",FLOTA!H746)</f>
        <v/>
      </c>
      <c r="W746" s="21" t="str">
        <f>IF(FLOTA!L746="","",FLOTA!L746)</f>
        <v/>
      </c>
      <c r="X746" s="25" t="str">
        <f t="shared" si="108"/>
        <v/>
      </c>
      <c r="Y746" s="24" t="str">
        <f t="shared" si="109"/>
        <v/>
      </c>
      <c r="Z746" s="25" t="str">
        <f t="shared" si="110"/>
        <v/>
      </c>
    </row>
    <row r="747" spans="9:26">
      <c r="I747" s="24">
        <f t="shared" si="102"/>
        <v>0</v>
      </c>
      <c r="J747" s="24" t="str">
        <f t="shared" si="103"/>
        <v>NO</v>
      </c>
      <c r="K747" s="24" t="str">
        <f t="shared" si="104"/>
        <v>NO</v>
      </c>
      <c r="L747" s="24" t="str">
        <f t="shared" si="105"/>
        <v>NO</v>
      </c>
      <c r="M747" s="24" t="str">
        <f t="shared" si="106"/>
        <v>NO</v>
      </c>
      <c r="N747" s="18" t="str">
        <f t="shared" si="107"/>
        <v/>
      </c>
      <c r="O747" s="21" t="str">
        <f>IF(FLOTA!A747="","",FLOTA!A747)</f>
        <v/>
      </c>
      <c r="P747" s="21" t="str">
        <f>IF(FLOTA!B747="","",FLOTA!B747)</f>
        <v/>
      </c>
      <c r="Q747" s="21" t="str">
        <f>IF(FLOTA!C747="","",FLOTA!C747)</f>
        <v/>
      </c>
      <c r="R747" s="21" t="str">
        <f>IF(FLOTA!D747="","",FLOTA!D747)</f>
        <v/>
      </c>
      <c r="S747" s="21" t="str">
        <f>IF(FLOTA!E747="","",FLOTA!E747)</f>
        <v/>
      </c>
      <c r="T747" s="21" t="str">
        <f>IF(FLOTA!F747="","",FLOTA!F747)</f>
        <v/>
      </c>
      <c r="U747" s="21" t="str">
        <f>IF(FLOTA!G747="","",FLOTA!G747)</f>
        <v/>
      </c>
      <c r="V747" s="21" t="str">
        <f>IF(FLOTA!H747="","",FLOTA!H747)</f>
        <v/>
      </c>
      <c r="W747" s="21" t="str">
        <f>IF(FLOTA!L747="","",FLOTA!L747)</f>
        <v/>
      </c>
      <c r="X747" s="25" t="str">
        <f t="shared" si="108"/>
        <v/>
      </c>
      <c r="Y747" s="24" t="str">
        <f t="shared" si="109"/>
        <v/>
      </c>
      <c r="Z747" s="25" t="str">
        <f t="shared" si="110"/>
        <v/>
      </c>
    </row>
    <row r="748" spans="9:26">
      <c r="I748" s="24">
        <f t="shared" si="102"/>
        <v>0</v>
      </c>
      <c r="J748" s="24" t="str">
        <f t="shared" si="103"/>
        <v>NO</v>
      </c>
      <c r="K748" s="24" t="str">
        <f t="shared" si="104"/>
        <v>NO</v>
      </c>
      <c r="L748" s="24" t="str">
        <f t="shared" si="105"/>
        <v>NO</v>
      </c>
      <c r="M748" s="24" t="str">
        <f t="shared" si="106"/>
        <v>NO</v>
      </c>
      <c r="N748" s="18" t="str">
        <f t="shared" si="107"/>
        <v/>
      </c>
      <c r="O748" s="21" t="str">
        <f>IF(FLOTA!A748="","",FLOTA!A748)</f>
        <v/>
      </c>
      <c r="P748" s="21" t="str">
        <f>IF(FLOTA!B748="","",FLOTA!B748)</f>
        <v/>
      </c>
      <c r="Q748" s="21" t="str">
        <f>IF(FLOTA!C748="","",FLOTA!C748)</f>
        <v/>
      </c>
      <c r="R748" s="21" t="str">
        <f>IF(FLOTA!D748="","",FLOTA!D748)</f>
        <v/>
      </c>
      <c r="S748" s="21" t="str">
        <f>IF(FLOTA!E748="","",FLOTA!E748)</f>
        <v/>
      </c>
      <c r="T748" s="21" t="str">
        <f>IF(FLOTA!F748="","",FLOTA!F748)</f>
        <v/>
      </c>
      <c r="U748" s="21" t="str">
        <f>IF(FLOTA!G748="","",FLOTA!G748)</f>
        <v/>
      </c>
      <c r="V748" s="21" t="str">
        <f>IF(FLOTA!H748="","",FLOTA!H748)</f>
        <v/>
      </c>
      <c r="W748" s="21" t="str">
        <f>IF(FLOTA!L748="","",FLOTA!L748)</f>
        <v/>
      </c>
      <c r="X748" s="25" t="str">
        <f t="shared" si="108"/>
        <v/>
      </c>
      <c r="Y748" s="24" t="str">
        <f t="shared" si="109"/>
        <v/>
      </c>
      <c r="Z748" s="25" t="str">
        <f t="shared" si="110"/>
        <v/>
      </c>
    </row>
    <row r="749" spans="9:26">
      <c r="I749" s="24">
        <f t="shared" si="102"/>
        <v>0</v>
      </c>
      <c r="J749" s="24" t="str">
        <f t="shared" si="103"/>
        <v>NO</v>
      </c>
      <c r="K749" s="24" t="str">
        <f t="shared" si="104"/>
        <v>NO</v>
      </c>
      <c r="L749" s="24" t="str">
        <f t="shared" si="105"/>
        <v>NO</v>
      </c>
      <c r="M749" s="24" t="str">
        <f t="shared" si="106"/>
        <v>NO</v>
      </c>
      <c r="N749" s="18" t="str">
        <f t="shared" si="107"/>
        <v/>
      </c>
      <c r="O749" s="21" t="str">
        <f>IF(FLOTA!A749="","",FLOTA!A749)</f>
        <v/>
      </c>
      <c r="P749" s="21" t="str">
        <f>IF(FLOTA!B749="","",FLOTA!B749)</f>
        <v/>
      </c>
      <c r="Q749" s="21" t="str">
        <f>IF(FLOTA!C749="","",FLOTA!C749)</f>
        <v/>
      </c>
      <c r="R749" s="21" t="str">
        <f>IF(FLOTA!D749="","",FLOTA!D749)</f>
        <v/>
      </c>
      <c r="S749" s="21" t="str">
        <f>IF(FLOTA!E749="","",FLOTA!E749)</f>
        <v/>
      </c>
      <c r="T749" s="21" t="str">
        <f>IF(FLOTA!F749="","",FLOTA!F749)</f>
        <v/>
      </c>
      <c r="U749" s="21" t="str">
        <f>IF(FLOTA!G749="","",FLOTA!G749)</f>
        <v/>
      </c>
      <c r="V749" s="21" t="str">
        <f>IF(FLOTA!H749="","",FLOTA!H749)</f>
        <v/>
      </c>
      <c r="W749" s="21" t="str">
        <f>IF(FLOTA!L749="","",FLOTA!L749)</f>
        <v/>
      </c>
      <c r="X749" s="25" t="str">
        <f t="shared" si="108"/>
        <v/>
      </c>
      <c r="Y749" s="24" t="str">
        <f t="shared" si="109"/>
        <v/>
      </c>
      <c r="Z749" s="25" t="str">
        <f t="shared" si="110"/>
        <v/>
      </c>
    </row>
    <row r="750" spans="9:26">
      <c r="I750" s="24">
        <f t="shared" si="102"/>
        <v>0</v>
      </c>
      <c r="J750" s="24" t="str">
        <f t="shared" si="103"/>
        <v>NO</v>
      </c>
      <c r="K750" s="24" t="str">
        <f t="shared" si="104"/>
        <v>NO</v>
      </c>
      <c r="L750" s="24" t="str">
        <f t="shared" si="105"/>
        <v>NO</v>
      </c>
      <c r="M750" s="24" t="str">
        <f t="shared" si="106"/>
        <v>NO</v>
      </c>
      <c r="N750" s="18" t="str">
        <f t="shared" si="107"/>
        <v/>
      </c>
      <c r="O750" s="21" t="str">
        <f>IF(FLOTA!A750="","",FLOTA!A750)</f>
        <v/>
      </c>
      <c r="P750" s="21" t="str">
        <f>IF(FLOTA!B750="","",FLOTA!B750)</f>
        <v/>
      </c>
      <c r="Q750" s="21" t="str">
        <f>IF(FLOTA!C750="","",FLOTA!C750)</f>
        <v/>
      </c>
      <c r="R750" s="21" t="str">
        <f>IF(FLOTA!D750="","",FLOTA!D750)</f>
        <v/>
      </c>
      <c r="S750" s="21" t="str">
        <f>IF(FLOTA!E750="","",FLOTA!E750)</f>
        <v/>
      </c>
      <c r="T750" s="21" t="str">
        <f>IF(FLOTA!F750="","",FLOTA!F750)</f>
        <v/>
      </c>
      <c r="U750" s="21" t="str">
        <f>IF(FLOTA!G750="","",FLOTA!G750)</f>
        <v/>
      </c>
      <c r="V750" s="21" t="str">
        <f>IF(FLOTA!H750="","",FLOTA!H750)</f>
        <v/>
      </c>
      <c r="W750" s="21" t="str">
        <f>IF(FLOTA!L750="","",FLOTA!L750)</f>
        <v/>
      </c>
      <c r="X750" s="25" t="str">
        <f t="shared" si="108"/>
        <v/>
      </c>
      <c r="Y750" s="24" t="str">
        <f t="shared" si="109"/>
        <v/>
      </c>
      <c r="Z750" s="25" t="str">
        <f t="shared" si="110"/>
        <v/>
      </c>
    </row>
    <row r="751" spans="9:26">
      <c r="I751" s="24">
        <f t="shared" si="102"/>
        <v>0</v>
      </c>
      <c r="J751" s="24" t="str">
        <f t="shared" si="103"/>
        <v>NO</v>
      </c>
      <c r="K751" s="24" t="str">
        <f t="shared" si="104"/>
        <v>NO</v>
      </c>
      <c r="L751" s="24" t="str">
        <f t="shared" si="105"/>
        <v>NO</v>
      </c>
      <c r="M751" s="24" t="str">
        <f t="shared" si="106"/>
        <v>NO</v>
      </c>
      <c r="N751" s="18" t="str">
        <f t="shared" si="107"/>
        <v/>
      </c>
      <c r="O751" s="21" t="str">
        <f>IF(FLOTA!A751="","",FLOTA!A751)</f>
        <v/>
      </c>
      <c r="P751" s="21" t="str">
        <f>IF(FLOTA!B751="","",FLOTA!B751)</f>
        <v/>
      </c>
      <c r="Q751" s="21" t="str">
        <f>IF(FLOTA!C751="","",FLOTA!C751)</f>
        <v/>
      </c>
      <c r="R751" s="21" t="str">
        <f>IF(FLOTA!D751="","",FLOTA!D751)</f>
        <v/>
      </c>
      <c r="S751" s="21" t="str">
        <f>IF(FLOTA!E751="","",FLOTA!E751)</f>
        <v/>
      </c>
      <c r="T751" s="21" t="str">
        <f>IF(FLOTA!F751="","",FLOTA!F751)</f>
        <v/>
      </c>
      <c r="U751" s="21" t="str">
        <f>IF(FLOTA!G751="","",FLOTA!G751)</f>
        <v/>
      </c>
      <c r="V751" s="21" t="str">
        <f>IF(FLOTA!H751="","",FLOTA!H751)</f>
        <v/>
      </c>
      <c r="W751" s="21" t="str">
        <f>IF(FLOTA!L751="","",FLOTA!L751)</f>
        <v/>
      </c>
      <c r="X751" s="25" t="str">
        <f t="shared" si="108"/>
        <v/>
      </c>
      <c r="Y751" s="24" t="str">
        <f t="shared" si="109"/>
        <v/>
      </c>
      <c r="Z751" s="25" t="str">
        <f t="shared" si="110"/>
        <v/>
      </c>
    </row>
    <row r="752" spans="9:26">
      <c r="I752" s="24">
        <f t="shared" si="102"/>
        <v>0</v>
      </c>
      <c r="J752" s="24" t="str">
        <f t="shared" si="103"/>
        <v>NO</v>
      </c>
      <c r="K752" s="24" t="str">
        <f t="shared" si="104"/>
        <v>NO</v>
      </c>
      <c r="L752" s="24" t="str">
        <f t="shared" si="105"/>
        <v>NO</v>
      </c>
      <c r="M752" s="24" t="str">
        <f t="shared" si="106"/>
        <v>NO</v>
      </c>
      <c r="N752" s="18" t="str">
        <f t="shared" si="107"/>
        <v/>
      </c>
      <c r="O752" s="21" t="str">
        <f>IF(FLOTA!A752="","",FLOTA!A752)</f>
        <v/>
      </c>
      <c r="P752" s="21" t="str">
        <f>IF(FLOTA!B752="","",FLOTA!B752)</f>
        <v/>
      </c>
      <c r="Q752" s="21" t="str">
        <f>IF(FLOTA!C752="","",FLOTA!C752)</f>
        <v/>
      </c>
      <c r="R752" s="21" t="str">
        <f>IF(FLOTA!D752="","",FLOTA!D752)</f>
        <v/>
      </c>
      <c r="S752" s="21" t="str">
        <f>IF(FLOTA!E752="","",FLOTA!E752)</f>
        <v/>
      </c>
      <c r="T752" s="21" t="str">
        <f>IF(FLOTA!F752="","",FLOTA!F752)</f>
        <v/>
      </c>
      <c r="U752" s="21" t="str">
        <f>IF(FLOTA!G752="","",FLOTA!G752)</f>
        <v/>
      </c>
      <c r="V752" s="21" t="str">
        <f>IF(FLOTA!H752="","",FLOTA!H752)</f>
        <v/>
      </c>
      <c r="W752" s="21" t="str">
        <f>IF(FLOTA!L752="","",FLOTA!L752)</f>
        <v/>
      </c>
      <c r="X752" s="25" t="str">
        <f t="shared" si="108"/>
        <v/>
      </c>
      <c r="Y752" s="24" t="str">
        <f t="shared" si="109"/>
        <v/>
      </c>
      <c r="Z752" s="25" t="str">
        <f t="shared" si="110"/>
        <v/>
      </c>
    </row>
    <row r="753" spans="9:26">
      <c r="I753" s="24">
        <f t="shared" si="102"/>
        <v>0</v>
      </c>
      <c r="J753" s="24" t="str">
        <f t="shared" si="103"/>
        <v>NO</v>
      </c>
      <c r="K753" s="24" t="str">
        <f t="shared" si="104"/>
        <v>NO</v>
      </c>
      <c r="L753" s="24" t="str">
        <f t="shared" si="105"/>
        <v>NO</v>
      </c>
      <c r="M753" s="24" t="str">
        <f t="shared" si="106"/>
        <v>NO</v>
      </c>
      <c r="N753" s="18" t="str">
        <f t="shared" si="107"/>
        <v/>
      </c>
      <c r="O753" s="21" t="str">
        <f>IF(FLOTA!A753="","",FLOTA!A753)</f>
        <v/>
      </c>
      <c r="P753" s="21" t="str">
        <f>IF(FLOTA!B753="","",FLOTA!B753)</f>
        <v/>
      </c>
      <c r="Q753" s="21" t="str">
        <f>IF(FLOTA!C753="","",FLOTA!C753)</f>
        <v/>
      </c>
      <c r="R753" s="21" t="str">
        <f>IF(FLOTA!D753="","",FLOTA!D753)</f>
        <v/>
      </c>
      <c r="S753" s="21" t="str">
        <f>IF(FLOTA!E753="","",FLOTA!E753)</f>
        <v/>
      </c>
      <c r="T753" s="21" t="str">
        <f>IF(FLOTA!F753="","",FLOTA!F753)</f>
        <v/>
      </c>
      <c r="U753" s="21" t="str">
        <f>IF(FLOTA!G753="","",FLOTA!G753)</f>
        <v/>
      </c>
      <c r="V753" s="21" t="str">
        <f>IF(FLOTA!H753="","",FLOTA!H753)</f>
        <v/>
      </c>
      <c r="W753" s="21" t="str">
        <f>IF(FLOTA!L753="","",FLOTA!L753)</f>
        <v/>
      </c>
      <c r="X753" s="25" t="str">
        <f t="shared" si="108"/>
        <v/>
      </c>
      <c r="Y753" s="24" t="str">
        <f t="shared" si="109"/>
        <v/>
      </c>
      <c r="Z753" s="25" t="str">
        <f t="shared" si="110"/>
        <v/>
      </c>
    </row>
    <row r="754" spans="9:26">
      <c r="I754" s="24">
        <f t="shared" si="102"/>
        <v>0</v>
      </c>
      <c r="J754" s="24" t="str">
        <f t="shared" si="103"/>
        <v>NO</v>
      </c>
      <c r="K754" s="24" t="str">
        <f t="shared" si="104"/>
        <v>NO</v>
      </c>
      <c r="L754" s="24" t="str">
        <f t="shared" si="105"/>
        <v>NO</v>
      </c>
      <c r="M754" s="24" t="str">
        <f t="shared" si="106"/>
        <v>NO</v>
      </c>
      <c r="N754" s="18" t="str">
        <f t="shared" si="107"/>
        <v/>
      </c>
      <c r="O754" s="21" t="str">
        <f>IF(FLOTA!A754="","",FLOTA!A754)</f>
        <v/>
      </c>
      <c r="P754" s="21" t="str">
        <f>IF(FLOTA!B754="","",FLOTA!B754)</f>
        <v/>
      </c>
      <c r="Q754" s="21" t="str">
        <f>IF(FLOTA!C754="","",FLOTA!C754)</f>
        <v/>
      </c>
      <c r="R754" s="21" t="str">
        <f>IF(FLOTA!D754="","",FLOTA!D754)</f>
        <v/>
      </c>
      <c r="S754" s="21" t="str">
        <f>IF(FLOTA!E754="","",FLOTA!E754)</f>
        <v/>
      </c>
      <c r="T754" s="21" t="str">
        <f>IF(FLOTA!F754="","",FLOTA!F754)</f>
        <v/>
      </c>
      <c r="U754" s="21" t="str">
        <f>IF(FLOTA!G754="","",FLOTA!G754)</f>
        <v/>
      </c>
      <c r="V754" s="21" t="str">
        <f>IF(FLOTA!H754="","",FLOTA!H754)</f>
        <v/>
      </c>
      <c r="W754" s="21" t="str">
        <f>IF(FLOTA!L754="","",FLOTA!L754)</f>
        <v/>
      </c>
      <c r="X754" s="25" t="str">
        <f t="shared" si="108"/>
        <v/>
      </c>
      <c r="Y754" s="24" t="str">
        <f t="shared" si="109"/>
        <v/>
      </c>
      <c r="Z754" s="25" t="str">
        <f t="shared" si="110"/>
        <v/>
      </c>
    </row>
    <row r="755" spans="9:26">
      <c r="I755" s="24">
        <f t="shared" si="102"/>
        <v>0</v>
      </c>
      <c r="J755" s="24" t="str">
        <f t="shared" si="103"/>
        <v>NO</v>
      </c>
      <c r="K755" s="24" t="str">
        <f t="shared" si="104"/>
        <v>NO</v>
      </c>
      <c r="L755" s="24" t="str">
        <f t="shared" si="105"/>
        <v>NO</v>
      </c>
      <c r="M755" s="24" t="str">
        <f t="shared" si="106"/>
        <v>NO</v>
      </c>
      <c r="N755" s="18" t="str">
        <f t="shared" si="107"/>
        <v/>
      </c>
      <c r="O755" s="21" t="str">
        <f>IF(FLOTA!A755="","",FLOTA!A755)</f>
        <v/>
      </c>
      <c r="P755" s="21" t="str">
        <f>IF(FLOTA!B755="","",FLOTA!B755)</f>
        <v/>
      </c>
      <c r="Q755" s="21" t="str">
        <f>IF(FLOTA!C755="","",FLOTA!C755)</f>
        <v/>
      </c>
      <c r="R755" s="21" t="str">
        <f>IF(FLOTA!D755="","",FLOTA!D755)</f>
        <v/>
      </c>
      <c r="S755" s="21" t="str">
        <f>IF(FLOTA!E755="","",FLOTA!E755)</f>
        <v/>
      </c>
      <c r="T755" s="21" t="str">
        <f>IF(FLOTA!F755="","",FLOTA!F755)</f>
        <v/>
      </c>
      <c r="U755" s="21" t="str">
        <f>IF(FLOTA!G755="","",FLOTA!G755)</f>
        <v/>
      </c>
      <c r="V755" s="21" t="str">
        <f>IF(FLOTA!H755="","",FLOTA!H755)</f>
        <v/>
      </c>
      <c r="W755" s="21" t="str">
        <f>IF(FLOTA!L755="","",FLOTA!L755)</f>
        <v/>
      </c>
      <c r="X755" s="25" t="str">
        <f t="shared" si="108"/>
        <v/>
      </c>
      <c r="Y755" s="24" t="str">
        <f t="shared" si="109"/>
        <v/>
      </c>
      <c r="Z755" s="25" t="str">
        <f t="shared" si="110"/>
        <v/>
      </c>
    </row>
    <row r="756" spans="9:26">
      <c r="I756" s="24">
        <f t="shared" si="102"/>
        <v>0</v>
      </c>
      <c r="J756" s="24" t="str">
        <f t="shared" si="103"/>
        <v>NO</v>
      </c>
      <c r="K756" s="24" t="str">
        <f t="shared" si="104"/>
        <v>NO</v>
      </c>
      <c r="L756" s="24" t="str">
        <f t="shared" si="105"/>
        <v>NO</v>
      </c>
      <c r="M756" s="24" t="str">
        <f t="shared" si="106"/>
        <v>NO</v>
      </c>
      <c r="N756" s="18" t="str">
        <f t="shared" si="107"/>
        <v/>
      </c>
      <c r="O756" s="21" t="str">
        <f>IF(FLOTA!A756="","",FLOTA!A756)</f>
        <v/>
      </c>
      <c r="P756" s="21" t="str">
        <f>IF(FLOTA!B756="","",FLOTA!B756)</f>
        <v/>
      </c>
      <c r="Q756" s="21" t="str">
        <f>IF(FLOTA!C756="","",FLOTA!C756)</f>
        <v/>
      </c>
      <c r="R756" s="21" t="str">
        <f>IF(FLOTA!D756="","",FLOTA!D756)</f>
        <v/>
      </c>
      <c r="S756" s="21" t="str">
        <f>IF(FLOTA!E756="","",FLOTA!E756)</f>
        <v/>
      </c>
      <c r="T756" s="21" t="str">
        <f>IF(FLOTA!F756="","",FLOTA!F756)</f>
        <v/>
      </c>
      <c r="U756" s="21" t="str">
        <f>IF(FLOTA!G756="","",FLOTA!G756)</f>
        <v/>
      </c>
      <c r="V756" s="21" t="str">
        <f>IF(FLOTA!H756="","",FLOTA!H756)</f>
        <v/>
      </c>
      <c r="W756" s="21" t="str">
        <f>IF(FLOTA!L756="","",FLOTA!L756)</f>
        <v/>
      </c>
      <c r="X756" s="25" t="str">
        <f t="shared" si="108"/>
        <v/>
      </c>
      <c r="Y756" s="24" t="str">
        <f t="shared" si="109"/>
        <v/>
      </c>
      <c r="Z756" s="25" t="str">
        <f t="shared" si="110"/>
        <v/>
      </c>
    </row>
    <row r="757" spans="9:26">
      <c r="I757" s="24">
        <f t="shared" si="102"/>
        <v>0</v>
      </c>
      <c r="J757" s="24" t="str">
        <f t="shared" si="103"/>
        <v>NO</v>
      </c>
      <c r="K757" s="24" t="str">
        <f t="shared" si="104"/>
        <v>NO</v>
      </c>
      <c r="L757" s="24" t="str">
        <f t="shared" si="105"/>
        <v>NO</v>
      </c>
      <c r="M757" s="24" t="str">
        <f t="shared" si="106"/>
        <v>NO</v>
      </c>
      <c r="N757" s="18" t="str">
        <f t="shared" si="107"/>
        <v/>
      </c>
      <c r="O757" s="21" t="str">
        <f>IF(FLOTA!A757="","",FLOTA!A757)</f>
        <v/>
      </c>
      <c r="P757" s="21" t="str">
        <f>IF(FLOTA!B757="","",FLOTA!B757)</f>
        <v/>
      </c>
      <c r="Q757" s="21" t="str">
        <f>IF(FLOTA!C757="","",FLOTA!C757)</f>
        <v/>
      </c>
      <c r="R757" s="21" t="str">
        <f>IF(FLOTA!D757="","",FLOTA!D757)</f>
        <v/>
      </c>
      <c r="S757" s="21" t="str">
        <f>IF(FLOTA!E757="","",FLOTA!E757)</f>
        <v/>
      </c>
      <c r="T757" s="21" t="str">
        <f>IF(FLOTA!F757="","",FLOTA!F757)</f>
        <v/>
      </c>
      <c r="U757" s="21" t="str">
        <f>IF(FLOTA!G757="","",FLOTA!G757)</f>
        <v/>
      </c>
      <c r="V757" s="21" t="str">
        <f>IF(FLOTA!H757="","",FLOTA!H757)</f>
        <v/>
      </c>
      <c r="W757" s="21" t="str">
        <f>IF(FLOTA!L757="","",FLOTA!L757)</f>
        <v/>
      </c>
      <c r="X757" s="25" t="str">
        <f t="shared" si="108"/>
        <v/>
      </c>
      <c r="Y757" s="24" t="str">
        <f t="shared" si="109"/>
        <v/>
      </c>
      <c r="Z757" s="25" t="str">
        <f t="shared" si="110"/>
        <v/>
      </c>
    </row>
    <row r="758" spans="9:26">
      <c r="I758" s="24">
        <f t="shared" si="102"/>
        <v>0</v>
      </c>
      <c r="J758" s="24" t="str">
        <f t="shared" si="103"/>
        <v>NO</v>
      </c>
      <c r="K758" s="24" t="str">
        <f t="shared" si="104"/>
        <v>NO</v>
      </c>
      <c r="L758" s="24" t="str">
        <f t="shared" si="105"/>
        <v>NO</v>
      </c>
      <c r="M758" s="24" t="str">
        <f t="shared" si="106"/>
        <v>NO</v>
      </c>
      <c r="N758" s="18" t="str">
        <f t="shared" si="107"/>
        <v/>
      </c>
      <c r="O758" s="21" t="str">
        <f>IF(FLOTA!A758="","",FLOTA!A758)</f>
        <v/>
      </c>
      <c r="P758" s="21" t="str">
        <f>IF(FLOTA!B758="","",FLOTA!B758)</f>
        <v/>
      </c>
      <c r="Q758" s="21" t="str">
        <f>IF(FLOTA!C758="","",FLOTA!C758)</f>
        <v/>
      </c>
      <c r="R758" s="21" t="str">
        <f>IF(FLOTA!D758="","",FLOTA!D758)</f>
        <v/>
      </c>
      <c r="S758" s="21" t="str">
        <f>IF(FLOTA!E758="","",FLOTA!E758)</f>
        <v/>
      </c>
      <c r="T758" s="21" t="str">
        <f>IF(FLOTA!F758="","",FLOTA!F758)</f>
        <v/>
      </c>
      <c r="U758" s="21" t="str">
        <f>IF(FLOTA!G758="","",FLOTA!G758)</f>
        <v/>
      </c>
      <c r="V758" s="21" t="str">
        <f>IF(FLOTA!H758="","",FLOTA!H758)</f>
        <v/>
      </c>
      <c r="W758" s="21" t="str">
        <f>IF(FLOTA!L758="","",FLOTA!L758)</f>
        <v/>
      </c>
      <c r="X758" s="25" t="str">
        <f t="shared" si="108"/>
        <v/>
      </c>
      <c r="Y758" s="24" t="str">
        <f t="shared" si="109"/>
        <v/>
      </c>
      <c r="Z758" s="25" t="str">
        <f t="shared" si="110"/>
        <v/>
      </c>
    </row>
    <row r="759" spans="9:26">
      <c r="I759" s="24">
        <f t="shared" si="102"/>
        <v>0</v>
      </c>
      <c r="J759" s="24" t="str">
        <f t="shared" si="103"/>
        <v>NO</v>
      </c>
      <c r="K759" s="24" t="str">
        <f t="shared" si="104"/>
        <v>NO</v>
      </c>
      <c r="L759" s="24" t="str">
        <f t="shared" si="105"/>
        <v>NO</v>
      </c>
      <c r="M759" s="24" t="str">
        <f t="shared" si="106"/>
        <v>NO</v>
      </c>
      <c r="N759" s="18" t="str">
        <f t="shared" si="107"/>
        <v/>
      </c>
      <c r="O759" s="21" t="str">
        <f>IF(FLOTA!A759="","",FLOTA!A759)</f>
        <v/>
      </c>
      <c r="P759" s="21" t="str">
        <f>IF(FLOTA!B759="","",FLOTA!B759)</f>
        <v/>
      </c>
      <c r="Q759" s="21" t="str">
        <f>IF(FLOTA!C759="","",FLOTA!C759)</f>
        <v/>
      </c>
      <c r="R759" s="21" t="str">
        <f>IF(FLOTA!D759="","",FLOTA!D759)</f>
        <v/>
      </c>
      <c r="S759" s="21" t="str">
        <f>IF(FLOTA!E759="","",FLOTA!E759)</f>
        <v/>
      </c>
      <c r="T759" s="21" t="str">
        <f>IF(FLOTA!F759="","",FLOTA!F759)</f>
        <v/>
      </c>
      <c r="U759" s="21" t="str">
        <f>IF(FLOTA!G759="","",FLOTA!G759)</f>
        <v/>
      </c>
      <c r="V759" s="21" t="str">
        <f>IF(FLOTA!H759="","",FLOTA!H759)</f>
        <v/>
      </c>
      <c r="W759" s="21" t="str">
        <f>IF(FLOTA!L759="","",FLOTA!L759)</f>
        <v/>
      </c>
      <c r="X759" s="25" t="str">
        <f t="shared" si="108"/>
        <v/>
      </c>
      <c r="Y759" s="24" t="str">
        <f t="shared" si="109"/>
        <v/>
      </c>
      <c r="Z759" s="25" t="str">
        <f t="shared" si="110"/>
        <v/>
      </c>
    </row>
    <row r="760" spans="9:26">
      <c r="I760" s="24">
        <f t="shared" si="102"/>
        <v>0</v>
      </c>
      <c r="J760" s="24" t="str">
        <f t="shared" si="103"/>
        <v>NO</v>
      </c>
      <c r="K760" s="24" t="str">
        <f t="shared" si="104"/>
        <v>NO</v>
      </c>
      <c r="L760" s="24" t="str">
        <f t="shared" si="105"/>
        <v>NO</v>
      </c>
      <c r="M760" s="24" t="str">
        <f t="shared" si="106"/>
        <v>NO</v>
      </c>
      <c r="N760" s="18" t="str">
        <f t="shared" si="107"/>
        <v/>
      </c>
      <c r="O760" s="21" t="str">
        <f>IF(FLOTA!A760="","",FLOTA!A760)</f>
        <v/>
      </c>
      <c r="P760" s="21" t="str">
        <f>IF(FLOTA!B760="","",FLOTA!B760)</f>
        <v/>
      </c>
      <c r="Q760" s="21" t="str">
        <f>IF(FLOTA!C760="","",FLOTA!C760)</f>
        <v/>
      </c>
      <c r="R760" s="21" t="str">
        <f>IF(FLOTA!D760="","",FLOTA!D760)</f>
        <v/>
      </c>
      <c r="S760" s="21" t="str">
        <f>IF(FLOTA!E760="","",FLOTA!E760)</f>
        <v/>
      </c>
      <c r="T760" s="21" t="str">
        <f>IF(FLOTA!F760="","",FLOTA!F760)</f>
        <v/>
      </c>
      <c r="U760" s="21" t="str">
        <f>IF(FLOTA!G760="","",FLOTA!G760)</f>
        <v/>
      </c>
      <c r="V760" s="21" t="str">
        <f>IF(FLOTA!H760="","",FLOTA!H760)</f>
        <v/>
      </c>
      <c r="W760" s="21" t="str">
        <f>IF(FLOTA!L760="","",FLOTA!L760)</f>
        <v/>
      </c>
      <c r="X760" s="25" t="str">
        <f t="shared" si="108"/>
        <v/>
      </c>
      <c r="Y760" s="24" t="str">
        <f t="shared" si="109"/>
        <v/>
      </c>
      <c r="Z760" s="25" t="str">
        <f t="shared" si="110"/>
        <v/>
      </c>
    </row>
    <row r="761" spans="9:26">
      <c r="I761" s="24">
        <f t="shared" si="102"/>
        <v>0</v>
      </c>
      <c r="J761" s="24" t="str">
        <f t="shared" si="103"/>
        <v>NO</v>
      </c>
      <c r="K761" s="24" t="str">
        <f t="shared" si="104"/>
        <v>NO</v>
      </c>
      <c r="L761" s="24" t="str">
        <f t="shared" si="105"/>
        <v>NO</v>
      </c>
      <c r="M761" s="24" t="str">
        <f t="shared" si="106"/>
        <v>NO</v>
      </c>
      <c r="N761" s="18" t="str">
        <f t="shared" si="107"/>
        <v/>
      </c>
      <c r="O761" s="21" t="str">
        <f>IF(FLOTA!A761="","",FLOTA!A761)</f>
        <v/>
      </c>
      <c r="P761" s="21" t="str">
        <f>IF(FLOTA!B761="","",FLOTA!B761)</f>
        <v/>
      </c>
      <c r="Q761" s="21" t="str">
        <f>IF(FLOTA!C761="","",FLOTA!C761)</f>
        <v/>
      </c>
      <c r="R761" s="21" t="str">
        <f>IF(FLOTA!D761="","",FLOTA!D761)</f>
        <v/>
      </c>
      <c r="S761" s="21" t="str">
        <f>IF(FLOTA!E761="","",FLOTA!E761)</f>
        <v/>
      </c>
      <c r="T761" s="21" t="str">
        <f>IF(FLOTA!F761="","",FLOTA!F761)</f>
        <v/>
      </c>
      <c r="U761" s="21" t="str">
        <f>IF(FLOTA!G761="","",FLOTA!G761)</f>
        <v/>
      </c>
      <c r="V761" s="21" t="str">
        <f>IF(FLOTA!H761="","",FLOTA!H761)</f>
        <v/>
      </c>
      <c r="W761" s="21" t="str">
        <f>IF(FLOTA!L761="","",FLOTA!L761)</f>
        <v/>
      </c>
      <c r="X761" s="25" t="str">
        <f t="shared" si="108"/>
        <v/>
      </c>
      <c r="Y761" s="24" t="str">
        <f t="shared" si="109"/>
        <v/>
      </c>
      <c r="Z761" s="25" t="str">
        <f t="shared" si="110"/>
        <v/>
      </c>
    </row>
    <row r="762" spans="9:26">
      <c r="I762" s="24">
        <f t="shared" si="102"/>
        <v>0</v>
      </c>
      <c r="J762" s="24" t="str">
        <f t="shared" si="103"/>
        <v>NO</v>
      </c>
      <c r="K762" s="24" t="str">
        <f t="shared" si="104"/>
        <v>NO</v>
      </c>
      <c r="L762" s="24" t="str">
        <f t="shared" si="105"/>
        <v>NO</v>
      </c>
      <c r="M762" s="24" t="str">
        <f t="shared" si="106"/>
        <v>NO</v>
      </c>
      <c r="N762" s="18" t="str">
        <f t="shared" si="107"/>
        <v/>
      </c>
      <c r="O762" s="21" t="str">
        <f>IF(FLOTA!A762="","",FLOTA!A762)</f>
        <v/>
      </c>
      <c r="P762" s="21" t="str">
        <f>IF(FLOTA!B762="","",FLOTA!B762)</f>
        <v/>
      </c>
      <c r="Q762" s="21" t="str">
        <f>IF(FLOTA!C762="","",FLOTA!C762)</f>
        <v/>
      </c>
      <c r="R762" s="21" t="str">
        <f>IF(FLOTA!D762="","",FLOTA!D762)</f>
        <v/>
      </c>
      <c r="S762" s="21" t="str">
        <f>IF(FLOTA!E762="","",FLOTA!E762)</f>
        <v/>
      </c>
      <c r="T762" s="21" t="str">
        <f>IF(FLOTA!F762="","",FLOTA!F762)</f>
        <v/>
      </c>
      <c r="U762" s="21" t="str">
        <f>IF(FLOTA!G762="","",FLOTA!G762)</f>
        <v/>
      </c>
      <c r="V762" s="21" t="str">
        <f>IF(FLOTA!H762="","",FLOTA!H762)</f>
        <v/>
      </c>
      <c r="W762" s="21" t="str">
        <f>IF(FLOTA!L762="","",FLOTA!L762)</f>
        <v/>
      </c>
      <c r="X762" s="25" t="str">
        <f t="shared" si="108"/>
        <v/>
      </c>
      <c r="Y762" s="24" t="str">
        <f t="shared" si="109"/>
        <v/>
      </c>
      <c r="Z762" s="25" t="str">
        <f t="shared" si="110"/>
        <v/>
      </c>
    </row>
    <row r="763" spans="9:26">
      <c r="I763" s="24">
        <f t="shared" si="102"/>
        <v>0</v>
      </c>
      <c r="J763" s="24" t="str">
        <f t="shared" si="103"/>
        <v>NO</v>
      </c>
      <c r="K763" s="24" t="str">
        <f t="shared" si="104"/>
        <v>NO</v>
      </c>
      <c r="L763" s="24" t="str">
        <f t="shared" si="105"/>
        <v>NO</v>
      </c>
      <c r="M763" s="24" t="str">
        <f t="shared" si="106"/>
        <v>NO</v>
      </c>
      <c r="N763" s="18" t="str">
        <f t="shared" si="107"/>
        <v/>
      </c>
      <c r="O763" s="21" t="str">
        <f>IF(FLOTA!A763="","",FLOTA!A763)</f>
        <v/>
      </c>
      <c r="P763" s="21" t="str">
        <f>IF(FLOTA!B763="","",FLOTA!B763)</f>
        <v/>
      </c>
      <c r="Q763" s="21" t="str">
        <f>IF(FLOTA!C763="","",FLOTA!C763)</f>
        <v/>
      </c>
      <c r="R763" s="21" t="str">
        <f>IF(FLOTA!D763="","",FLOTA!D763)</f>
        <v/>
      </c>
      <c r="S763" s="21" t="str">
        <f>IF(FLOTA!E763="","",FLOTA!E763)</f>
        <v/>
      </c>
      <c r="T763" s="21" t="str">
        <f>IF(FLOTA!F763="","",FLOTA!F763)</f>
        <v/>
      </c>
      <c r="U763" s="21" t="str">
        <f>IF(FLOTA!G763="","",FLOTA!G763)</f>
        <v/>
      </c>
      <c r="V763" s="21" t="str">
        <f>IF(FLOTA!H763="","",FLOTA!H763)</f>
        <v/>
      </c>
      <c r="W763" s="21" t="str">
        <f>IF(FLOTA!L763="","",FLOTA!L763)</f>
        <v/>
      </c>
      <c r="X763" s="25" t="str">
        <f t="shared" si="108"/>
        <v/>
      </c>
      <c r="Y763" s="24" t="str">
        <f t="shared" si="109"/>
        <v/>
      </c>
      <c r="Z763" s="25" t="str">
        <f t="shared" si="110"/>
        <v/>
      </c>
    </row>
    <row r="764" spans="9:26">
      <c r="I764" s="24">
        <f t="shared" si="102"/>
        <v>0</v>
      </c>
      <c r="J764" s="24" t="str">
        <f t="shared" si="103"/>
        <v>NO</v>
      </c>
      <c r="K764" s="24" t="str">
        <f t="shared" si="104"/>
        <v>NO</v>
      </c>
      <c r="L764" s="24" t="str">
        <f t="shared" si="105"/>
        <v>NO</v>
      </c>
      <c r="M764" s="24" t="str">
        <f t="shared" si="106"/>
        <v>NO</v>
      </c>
      <c r="N764" s="18" t="str">
        <f t="shared" si="107"/>
        <v/>
      </c>
      <c r="O764" s="21" t="str">
        <f>IF(FLOTA!A764="","",FLOTA!A764)</f>
        <v/>
      </c>
      <c r="P764" s="21" t="str">
        <f>IF(FLOTA!B764="","",FLOTA!B764)</f>
        <v/>
      </c>
      <c r="Q764" s="21" t="str">
        <f>IF(FLOTA!C764="","",FLOTA!C764)</f>
        <v/>
      </c>
      <c r="R764" s="21" t="str">
        <f>IF(FLOTA!D764="","",FLOTA!D764)</f>
        <v/>
      </c>
      <c r="S764" s="21" t="str">
        <f>IF(FLOTA!E764="","",FLOTA!E764)</f>
        <v/>
      </c>
      <c r="T764" s="21" t="str">
        <f>IF(FLOTA!F764="","",FLOTA!F764)</f>
        <v/>
      </c>
      <c r="U764" s="21" t="str">
        <f>IF(FLOTA!G764="","",FLOTA!G764)</f>
        <v/>
      </c>
      <c r="V764" s="21" t="str">
        <f>IF(FLOTA!H764="","",FLOTA!H764)</f>
        <v/>
      </c>
      <c r="W764" s="21" t="str">
        <f>IF(FLOTA!L764="","",FLOTA!L764)</f>
        <v/>
      </c>
      <c r="X764" s="25" t="str">
        <f t="shared" si="108"/>
        <v/>
      </c>
      <c r="Y764" s="24" t="str">
        <f t="shared" si="109"/>
        <v/>
      </c>
      <c r="Z764" s="25" t="str">
        <f t="shared" si="110"/>
        <v/>
      </c>
    </row>
    <row r="765" spans="9:26">
      <c r="I765" s="24">
        <f t="shared" si="102"/>
        <v>0</v>
      </c>
      <c r="J765" s="24" t="str">
        <f t="shared" si="103"/>
        <v>NO</v>
      </c>
      <c r="K765" s="24" t="str">
        <f t="shared" si="104"/>
        <v>NO</v>
      </c>
      <c r="L765" s="24" t="str">
        <f t="shared" si="105"/>
        <v>NO</v>
      </c>
      <c r="M765" s="24" t="str">
        <f t="shared" si="106"/>
        <v>NO</v>
      </c>
      <c r="N765" s="18" t="str">
        <f t="shared" si="107"/>
        <v/>
      </c>
      <c r="O765" s="21" t="str">
        <f>IF(FLOTA!A765="","",FLOTA!A765)</f>
        <v/>
      </c>
      <c r="P765" s="21" t="str">
        <f>IF(FLOTA!B765="","",FLOTA!B765)</f>
        <v/>
      </c>
      <c r="Q765" s="21" t="str">
        <f>IF(FLOTA!C765="","",FLOTA!C765)</f>
        <v/>
      </c>
      <c r="R765" s="21" t="str">
        <f>IF(FLOTA!D765="","",FLOTA!D765)</f>
        <v/>
      </c>
      <c r="S765" s="21" t="str">
        <f>IF(FLOTA!E765="","",FLOTA!E765)</f>
        <v/>
      </c>
      <c r="T765" s="21" t="str">
        <f>IF(FLOTA!F765="","",FLOTA!F765)</f>
        <v/>
      </c>
      <c r="U765" s="21" t="str">
        <f>IF(FLOTA!G765="","",FLOTA!G765)</f>
        <v/>
      </c>
      <c r="V765" s="21" t="str">
        <f>IF(FLOTA!H765="","",FLOTA!H765)</f>
        <v/>
      </c>
      <c r="W765" s="21" t="str">
        <f>IF(FLOTA!L765="","",FLOTA!L765)</f>
        <v/>
      </c>
      <c r="X765" s="25" t="str">
        <f t="shared" si="108"/>
        <v/>
      </c>
      <c r="Y765" s="24" t="str">
        <f t="shared" si="109"/>
        <v/>
      </c>
      <c r="Z765" s="25" t="str">
        <f t="shared" si="110"/>
        <v/>
      </c>
    </row>
    <row r="766" spans="9:26">
      <c r="I766" s="24">
        <f t="shared" si="102"/>
        <v>0</v>
      </c>
      <c r="J766" s="24" t="str">
        <f t="shared" si="103"/>
        <v>NO</v>
      </c>
      <c r="K766" s="24" t="str">
        <f t="shared" si="104"/>
        <v>NO</v>
      </c>
      <c r="L766" s="24" t="str">
        <f t="shared" si="105"/>
        <v>NO</v>
      </c>
      <c r="M766" s="24" t="str">
        <f t="shared" si="106"/>
        <v>NO</v>
      </c>
      <c r="N766" s="18" t="str">
        <f t="shared" si="107"/>
        <v/>
      </c>
      <c r="O766" s="21" t="str">
        <f>IF(FLOTA!A766="","",FLOTA!A766)</f>
        <v/>
      </c>
      <c r="P766" s="21" t="str">
        <f>IF(FLOTA!B766="","",FLOTA!B766)</f>
        <v/>
      </c>
      <c r="Q766" s="21" t="str">
        <f>IF(FLOTA!C766="","",FLOTA!C766)</f>
        <v/>
      </c>
      <c r="R766" s="21" t="str">
        <f>IF(FLOTA!D766="","",FLOTA!D766)</f>
        <v/>
      </c>
      <c r="S766" s="21" t="str">
        <f>IF(FLOTA!E766="","",FLOTA!E766)</f>
        <v/>
      </c>
      <c r="T766" s="21" t="str">
        <f>IF(FLOTA!F766="","",FLOTA!F766)</f>
        <v/>
      </c>
      <c r="U766" s="21" t="str">
        <f>IF(FLOTA!G766="","",FLOTA!G766)</f>
        <v/>
      </c>
      <c r="V766" s="21" t="str">
        <f>IF(FLOTA!H766="","",FLOTA!H766)</f>
        <v/>
      </c>
      <c r="W766" s="21" t="str">
        <f>IF(FLOTA!L766="","",FLOTA!L766)</f>
        <v/>
      </c>
      <c r="X766" s="25" t="str">
        <f t="shared" si="108"/>
        <v/>
      </c>
      <c r="Y766" s="24" t="str">
        <f t="shared" si="109"/>
        <v/>
      </c>
      <c r="Z766" s="25" t="str">
        <f t="shared" si="110"/>
        <v/>
      </c>
    </row>
    <row r="767" spans="9:26">
      <c r="I767" s="24">
        <f t="shared" si="102"/>
        <v>0</v>
      </c>
      <c r="J767" s="24" t="str">
        <f t="shared" si="103"/>
        <v>NO</v>
      </c>
      <c r="K767" s="24" t="str">
        <f t="shared" si="104"/>
        <v>NO</v>
      </c>
      <c r="L767" s="24" t="str">
        <f t="shared" si="105"/>
        <v>NO</v>
      </c>
      <c r="M767" s="24" t="str">
        <f t="shared" si="106"/>
        <v>NO</v>
      </c>
      <c r="N767" s="18" t="str">
        <f t="shared" si="107"/>
        <v/>
      </c>
      <c r="O767" s="21" t="str">
        <f>IF(FLOTA!A767="","",FLOTA!A767)</f>
        <v/>
      </c>
      <c r="P767" s="21" t="str">
        <f>IF(FLOTA!B767="","",FLOTA!B767)</f>
        <v/>
      </c>
      <c r="Q767" s="21" t="str">
        <f>IF(FLOTA!C767="","",FLOTA!C767)</f>
        <v/>
      </c>
      <c r="R767" s="21" t="str">
        <f>IF(FLOTA!D767="","",FLOTA!D767)</f>
        <v/>
      </c>
      <c r="S767" s="21" t="str">
        <f>IF(FLOTA!E767="","",FLOTA!E767)</f>
        <v/>
      </c>
      <c r="T767" s="21" t="str">
        <f>IF(FLOTA!F767="","",FLOTA!F767)</f>
        <v/>
      </c>
      <c r="U767" s="21" t="str">
        <f>IF(FLOTA!G767="","",FLOTA!G767)</f>
        <v/>
      </c>
      <c r="V767" s="21" t="str">
        <f>IF(FLOTA!H767="","",FLOTA!H767)</f>
        <v/>
      </c>
      <c r="W767" s="21" t="str">
        <f>IF(FLOTA!L767="","",FLOTA!L767)</f>
        <v/>
      </c>
      <c r="X767" s="25" t="str">
        <f t="shared" si="108"/>
        <v/>
      </c>
      <c r="Y767" s="24" t="str">
        <f t="shared" si="109"/>
        <v/>
      </c>
      <c r="Z767" s="25" t="str">
        <f t="shared" si="110"/>
        <v/>
      </c>
    </row>
    <row r="768" spans="9:26">
      <c r="I768" s="24">
        <f t="shared" si="102"/>
        <v>0</v>
      </c>
      <c r="J768" s="24" t="str">
        <f t="shared" si="103"/>
        <v>NO</v>
      </c>
      <c r="K768" s="24" t="str">
        <f t="shared" si="104"/>
        <v>NO</v>
      </c>
      <c r="L768" s="24" t="str">
        <f t="shared" si="105"/>
        <v>NO</v>
      </c>
      <c r="M768" s="24" t="str">
        <f t="shared" si="106"/>
        <v>NO</v>
      </c>
      <c r="N768" s="18" t="str">
        <f t="shared" si="107"/>
        <v/>
      </c>
      <c r="O768" s="21" t="str">
        <f>IF(FLOTA!A768="","",FLOTA!A768)</f>
        <v/>
      </c>
      <c r="P768" s="21" t="str">
        <f>IF(FLOTA!B768="","",FLOTA!B768)</f>
        <v/>
      </c>
      <c r="Q768" s="21" t="str">
        <f>IF(FLOTA!C768="","",FLOTA!C768)</f>
        <v/>
      </c>
      <c r="R768" s="21" t="str">
        <f>IF(FLOTA!D768="","",FLOTA!D768)</f>
        <v/>
      </c>
      <c r="S768" s="21" t="str">
        <f>IF(FLOTA!E768="","",FLOTA!E768)</f>
        <v/>
      </c>
      <c r="T768" s="21" t="str">
        <f>IF(FLOTA!F768="","",FLOTA!F768)</f>
        <v/>
      </c>
      <c r="U768" s="21" t="str">
        <f>IF(FLOTA!G768="","",FLOTA!G768)</f>
        <v/>
      </c>
      <c r="V768" s="21" t="str">
        <f>IF(FLOTA!H768="","",FLOTA!H768)</f>
        <v/>
      </c>
      <c r="W768" s="21" t="str">
        <f>IF(FLOTA!L768="","",FLOTA!L768)</f>
        <v/>
      </c>
      <c r="X768" s="25" t="str">
        <f t="shared" si="108"/>
        <v/>
      </c>
      <c r="Y768" s="24" t="str">
        <f t="shared" si="109"/>
        <v/>
      </c>
      <c r="Z768" s="25" t="str">
        <f t="shared" si="110"/>
        <v/>
      </c>
    </row>
    <row r="769" spans="9:26">
      <c r="I769" s="24">
        <f t="shared" si="102"/>
        <v>0</v>
      </c>
      <c r="J769" s="24" t="str">
        <f t="shared" si="103"/>
        <v>NO</v>
      </c>
      <c r="K769" s="24" t="str">
        <f t="shared" si="104"/>
        <v>NO</v>
      </c>
      <c r="L769" s="24" t="str">
        <f t="shared" si="105"/>
        <v>NO</v>
      </c>
      <c r="M769" s="24" t="str">
        <f t="shared" si="106"/>
        <v>NO</v>
      </c>
      <c r="N769" s="18" t="str">
        <f t="shared" si="107"/>
        <v/>
      </c>
      <c r="O769" s="21" t="str">
        <f>IF(FLOTA!A769="","",FLOTA!A769)</f>
        <v/>
      </c>
      <c r="P769" s="21" t="str">
        <f>IF(FLOTA!B769="","",FLOTA!B769)</f>
        <v/>
      </c>
      <c r="Q769" s="21" t="str">
        <f>IF(FLOTA!C769="","",FLOTA!C769)</f>
        <v/>
      </c>
      <c r="R769" s="21" t="str">
        <f>IF(FLOTA!D769="","",FLOTA!D769)</f>
        <v/>
      </c>
      <c r="S769" s="21" t="str">
        <f>IF(FLOTA!E769="","",FLOTA!E769)</f>
        <v/>
      </c>
      <c r="T769" s="21" t="str">
        <f>IF(FLOTA!F769="","",FLOTA!F769)</f>
        <v/>
      </c>
      <c r="U769" s="21" t="str">
        <f>IF(FLOTA!G769="","",FLOTA!G769)</f>
        <v/>
      </c>
      <c r="V769" s="21" t="str">
        <f>IF(FLOTA!H769="","",FLOTA!H769)</f>
        <v/>
      </c>
      <c r="W769" s="21" t="str">
        <f>IF(FLOTA!L769="","",FLOTA!L769)</f>
        <v/>
      </c>
      <c r="X769" s="25" t="str">
        <f t="shared" si="108"/>
        <v/>
      </c>
      <c r="Y769" s="24" t="str">
        <f t="shared" si="109"/>
        <v/>
      </c>
      <c r="Z769" s="25" t="str">
        <f t="shared" si="110"/>
        <v/>
      </c>
    </row>
    <row r="770" spans="9:26">
      <c r="I770" s="24">
        <f t="shared" si="102"/>
        <v>0</v>
      </c>
      <c r="J770" s="24" t="str">
        <f t="shared" si="103"/>
        <v>NO</v>
      </c>
      <c r="K770" s="24" t="str">
        <f t="shared" si="104"/>
        <v>NO</v>
      </c>
      <c r="L770" s="24" t="str">
        <f t="shared" si="105"/>
        <v>NO</v>
      </c>
      <c r="M770" s="24" t="str">
        <f t="shared" si="106"/>
        <v>NO</v>
      </c>
      <c r="N770" s="18" t="str">
        <f t="shared" si="107"/>
        <v/>
      </c>
      <c r="O770" s="21" t="str">
        <f>IF(FLOTA!A770="","",FLOTA!A770)</f>
        <v/>
      </c>
      <c r="P770" s="21" t="str">
        <f>IF(FLOTA!B770="","",FLOTA!B770)</f>
        <v/>
      </c>
      <c r="Q770" s="21" t="str">
        <f>IF(FLOTA!C770="","",FLOTA!C770)</f>
        <v/>
      </c>
      <c r="R770" s="21" t="str">
        <f>IF(FLOTA!D770="","",FLOTA!D770)</f>
        <v/>
      </c>
      <c r="S770" s="21" t="str">
        <f>IF(FLOTA!E770="","",FLOTA!E770)</f>
        <v/>
      </c>
      <c r="T770" s="21" t="str">
        <f>IF(FLOTA!F770="","",FLOTA!F770)</f>
        <v/>
      </c>
      <c r="U770" s="21" t="str">
        <f>IF(FLOTA!G770="","",FLOTA!G770)</f>
        <v/>
      </c>
      <c r="V770" s="21" t="str">
        <f>IF(FLOTA!H770="","",FLOTA!H770)</f>
        <v/>
      </c>
      <c r="W770" s="21" t="str">
        <f>IF(FLOTA!L770="","",FLOTA!L770)</f>
        <v/>
      </c>
      <c r="X770" s="25" t="str">
        <f t="shared" si="108"/>
        <v/>
      </c>
      <c r="Y770" s="24" t="str">
        <f t="shared" si="109"/>
        <v/>
      </c>
      <c r="Z770" s="25" t="str">
        <f t="shared" si="110"/>
        <v/>
      </c>
    </row>
    <row r="771" spans="9:26">
      <c r="I771" s="24">
        <f t="shared" ref="I771:I834" si="111">IF(N771="",0,IFERROR(K771*J771+L771,"NO"))</f>
        <v>0</v>
      </c>
      <c r="J771" s="24" t="str">
        <f t="shared" ref="J771:J834" si="112">IF(N771="","NO",RANK(X771,$X$2:$X$1001))</f>
        <v>NO</v>
      </c>
      <c r="K771" s="24" t="str">
        <f t="shared" ref="K771:K834" si="113">IF(N771="","NO",RANK(Z771,$Z$2:$Z$1001))</f>
        <v>NO</v>
      </c>
      <c r="L771" s="24" t="str">
        <f t="shared" ref="L771:L834" si="114">IFERROR(IF(N771="","NO",RANK(N771,$N$2:$N$1001)),100)</f>
        <v>NO</v>
      </c>
      <c r="M771" s="24" t="str">
        <f t="shared" ref="M771:M834" si="115">IF(N771="","NO",RANK(I771,$I$2:$I$1001))</f>
        <v>NO</v>
      </c>
      <c r="N771" s="18" t="str">
        <f t="shared" ref="N771:N834" si="116">IF(X771=$D$3,O771,"")</f>
        <v/>
      </c>
      <c r="O771" s="21" t="str">
        <f>IF(FLOTA!A771="","",FLOTA!A771)</f>
        <v/>
      </c>
      <c r="P771" s="21" t="str">
        <f>IF(FLOTA!B771="","",FLOTA!B771)</f>
        <v/>
      </c>
      <c r="Q771" s="21" t="str">
        <f>IF(FLOTA!C771="","",FLOTA!C771)</f>
        <v/>
      </c>
      <c r="R771" s="21" t="str">
        <f>IF(FLOTA!D771="","",FLOTA!D771)</f>
        <v/>
      </c>
      <c r="S771" s="21" t="str">
        <f>IF(FLOTA!E771="","",FLOTA!E771)</f>
        <v/>
      </c>
      <c r="T771" s="21" t="str">
        <f>IF(FLOTA!F771="","",FLOTA!F771)</f>
        <v/>
      </c>
      <c r="U771" s="21" t="str">
        <f>IF(FLOTA!G771="","",FLOTA!G771)</f>
        <v/>
      </c>
      <c r="V771" s="21" t="str">
        <f>IF(FLOTA!H771="","",FLOTA!H771)</f>
        <v/>
      </c>
      <c r="W771" s="21" t="str">
        <f>IF(FLOTA!L771="","",FLOTA!L771)</f>
        <v/>
      </c>
      <c r="X771" s="25" t="str">
        <f t="shared" ref="X771:X834" si="117">IF(Y771=$F$2,IFERROR(MONTH(S771),""),"")</f>
        <v/>
      </c>
      <c r="Y771" s="24" t="str">
        <f t="shared" ref="Y771:Y834" si="118">IFERROR(YEAR(S771),"")</f>
        <v/>
      </c>
      <c r="Z771" s="25" t="str">
        <f t="shared" ref="Z771:Z834" si="119">IF(X771=$D$3,IFERROR(DAY(S771),""),"")</f>
        <v/>
      </c>
    </row>
    <row r="772" spans="9:26">
      <c r="I772" s="24">
        <f t="shared" si="111"/>
        <v>0</v>
      </c>
      <c r="J772" s="24" t="str">
        <f t="shared" si="112"/>
        <v>NO</v>
      </c>
      <c r="K772" s="24" t="str">
        <f t="shared" si="113"/>
        <v>NO</v>
      </c>
      <c r="L772" s="24" t="str">
        <f t="shared" si="114"/>
        <v>NO</v>
      </c>
      <c r="M772" s="24" t="str">
        <f t="shared" si="115"/>
        <v>NO</v>
      </c>
      <c r="N772" s="18" t="str">
        <f t="shared" si="116"/>
        <v/>
      </c>
      <c r="O772" s="21" t="str">
        <f>IF(FLOTA!A772="","",FLOTA!A772)</f>
        <v/>
      </c>
      <c r="P772" s="21" t="str">
        <f>IF(FLOTA!B772="","",FLOTA!B772)</f>
        <v/>
      </c>
      <c r="Q772" s="21" t="str">
        <f>IF(FLOTA!C772="","",FLOTA!C772)</f>
        <v/>
      </c>
      <c r="R772" s="21" t="str">
        <f>IF(FLOTA!D772="","",FLOTA!D772)</f>
        <v/>
      </c>
      <c r="S772" s="21" t="str">
        <f>IF(FLOTA!E772="","",FLOTA!E772)</f>
        <v/>
      </c>
      <c r="T772" s="21" t="str">
        <f>IF(FLOTA!F772="","",FLOTA!F772)</f>
        <v/>
      </c>
      <c r="U772" s="21" t="str">
        <f>IF(FLOTA!G772="","",FLOTA!G772)</f>
        <v/>
      </c>
      <c r="V772" s="21" t="str">
        <f>IF(FLOTA!H772="","",FLOTA!H772)</f>
        <v/>
      </c>
      <c r="W772" s="21" t="str">
        <f>IF(FLOTA!L772="","",FLOTA!L772)</f>
        <v/>
      </c>
      <c r="X772" s="25" t="str">
        <f t="shared" si="117"/>
        <v/>
      </c>
      <c r="Y772" s="24" t="str">
        <f t="shared" si="118"/>
        <v/>
      </c>
      <c r="Z772" s="25" t="str">
        <f t="shared" si="119"/>
        <v/>
      </c>
    </row>
    <row r="773" spans="9:26">
      <c r="I773" s="24">
        <f t="shared" si="111"/>
        <v>0</v>
      </c>
      <c r="J773" s="24" t="str">
        <f t="shared" si="112"/>
        <v>NO</v>
      </c>
      <c r="K773" s="24" t="str">
        <f t="shared" si="113"/>
        <v>NO</v>
      </c>
      <c r="L773" s="24" t="str">
        <f t="shared" si="114"/>
        <v>NO</v>
      </c>
      <c r="M773" s="24" t="str">
        <f t="shared" si="115"/>
        <v>NO</v>
      </c>
      <c r="N773" s="18" t="str">
        <f t="shared" si="116"/>
        <v/>
      </c>
      <c r="O773" s="21" t="str">
        <f>IF(FLOTA!A773="","",FLOTA!A773)</f>
        <v/>
      </c>
      <c r="P773" s="21" t="str">
        <f>IF(FLOTA!B773="","",FLOTA!B773)</f>
        <v/>
      </c>
      <c r="Q773" s="21" t="str">
        <f>IF(FLOTA!C773="","",FLOTA!C773)</f>
        <v/>
      </c>
      <c r="R773" s="21" t="str">
        <f>IF(FLOTA!D773="","",FLOTA!D773)</f>
        <v/>
      </c>
      <c r="S773" s="21" t="str">
        <f>IF(FLOTA!E773="","",FLOTA!E773)</f>
        <v/>
      </c>
      <c r="T773" s="21" t="str">
        <f>IF(FLOTA!F773="","",FLOTA!F773)</f>
        <v/>
      </c>
      <c r="U773" s="21" t="str">
        <f>IF(FLOTA!G773="","",FLOTA!G773)</f>
        <v/>
      </c>
      <c r="V773" s="21" t="str">
        <f>IF(FLOTA!H773="","",FLOTA!H773)</f>
        <v/>
      </c>
      <c r="W773" s="21" t="str">
        <f>IF(FLOTA!L773="","",FLOTA!L773)</f>
        <v/>
      </c>
      <c r="X773" s="25" t="str">
        <f t="shared" si="117"/>
        <v/>
      </c>
      <c r="Y773" s="24" t="str">
        <f t="shared" si="118"/>
        <v/>
      </c>
      <c r="Z773" s="25" t="str">
        <f t="shared" si="119"/>
        <v/>
      </c>
    </row>
    <row r="774" spans="9:26">
      <c r="I774" s="24">
        <f t="shared" si="111"/>
        <v>0</v>
      </c>
      <c r="J774" s="24" t="str">
        <f t="shared" si="112"/>
        <v>NO</v>
      </c>
      <c r="K774" s="24" t="str">
        <f t="shared" si="113"/>
        <v>NO</v>
      </c>
      <c r="L774" s="24" t="str">
        <f t="shared" si="114"/>
        <v>NO</v>
      </c>
      <c r="M774" s="24" t="str">
        <f t="shared" si="115"/>
        <v>NO</v>
      </c>
      <c r="N774" s="18" t="str">
        <f t="shared" si="116"/>
        <v/>
      </c>
      <c r="O774" s="21" t="str">
        <f>IF(FLOTA!A774="","",FLOTA!A774)</f>
        <v/>
      </c>
      <c r="P774" s="21" t="str">
        <f>IF(FLOTA!B774="","",FLOTA!B774)</f>
        <v/>
      </c>
      <c r="Q774" s="21" t="str">
        <f>IF(FLOTA!C774="","",FLOTA!C774)</f>
        <v/>
      </c>
      <c r="R774" s="21" t="str">
        <f>IF(FLOTA!D774="","",FLOTA!D774)</f>
        <v/>
      </c>
      <c r="S774" s="21" t="str">
        <f>IF(FLOTA!E774="","",FLOTA!E774)</f>
        <v/>
      </c>
      <c r="T774" s="21" t="str">
        <f>IF(FLOTA!F774="","",FLOTA!F774)</f>
        <v/>
      </c>
      <c r="U774" s="21" t="str">
        <f>IF(FLOTA!G774="","",FLOTA!G774)</f>
        <v/>
      </c>
      <c r="V774" s="21" t="str">
        <f>IF(FLOTA!H774="","",FLOTA!H774)</f>
        <v/>
      </c>
      <c r="W774" s="21" t="str">
        <f>IF(FLOTA!L774="","",FLOTA!L774)</f>
        <v/>
      </c>
      <c r="X774" s="25" t="str">
        <f t="shared" si="117"/>
        <v/>
      </c>
      <c r="Y774" s="24" t="str">
        <f t="shared" si="118"/>
        <v/>
      </c>
      <c r="Z774" s="25" t="str">
        <f t="shared" si="119"/>
        <v/>
      </c>
    </row>
    <row r="775" spans="9:26">
      <c r="I775" s="24">
        <f t="shared" si="111"/>
        <v>0</v>
      </c>
      <c r="J775" s="24" t="str">
        <f t="shared" si="112"/>
        <v>NO</v>
      </c>
      <c r="K775" s="24" t="str">
        <f t="shared" si="113"/>
        <v>NO</v>
      </c>
      <c r="L775" s="24" t="str">
        <f t="shared" si="114"/>
        <v>NO</v>
      </c>
      <c r="M775" s="24" t="str">
        <f t="shared" si="115"/>
        <v>NO</v>
      </c>
      <c r="N775" s="18" t="str">
        <f t="shared" si="116"/>
        <v/>
      </c>
      <c r="O775" s="21" t="str">
        <f>IF(FLOTA!A775="","",FLOTA!A775)</f>
        <v/>
      </c>
      <c r="P775" s="21" t="str">
        <f>IF(FLOTA!B775="","",FLOTA!B775)</f>
        <v/>
      </c>
      <c r="Q775" s="21" t="str">
        <f>IF(FLOTA!C775="","",FLOTA!C775)</f>
        <v/>
      </c>
      <c r="R775" s="21" t="str">
        <f>IF(FLOTA!D775="","",FLOTA!D775)</f>
        <v/>
      </c>
      <c r="S775" s="21" t="str">
        <f>IF(FLOTA!E775="","",FLOTA!E775)</f>
        <v/>
      </c>
      <c r="T775" s="21" t="str">
        <f>IF(FLOTA!F775="","",FLOTA!F775)</f>
        <v/>
      </c>
      <c r="U775" s="21" t="str">
        <f>IF(FLOTA!G775="","",FLOTA!G775)</f>
        <v/>
      </c>
      <c r="V775" s="21" t="str">
        <f>IF(FLOTA!H775="","",FLOTA!H775)</f>
        <v/>
      </c>
      <c r="W775" s="21" t="str">
        <f>IF(FLOTA!L775="","",FLOTA!L775)</f>
        <v/>
      </c>
      <c r="X775" s="25" t="str">
        <f t="shared" si="117"/>
        <v/>
      </c>
      <c r="Y775" s="24" t="str">
        <f t="shared" si="118"/>
        <v/>
      </c>
      <c r="Z775" s="25" t="str">
        <f t="shared" si="119"/>
        <v/>
      </c>
    </row>
    <row r="776" spans="9:26">
      <c r="I776" s="24">
        <f t="shared" si="111"/>
        <v>0</v>
      </c>
      <c r="J776" s="24" t="str">
        <f t="shared" si="112"/>
        <v>NO</v>
      </c>
      <c r="K776" s="24" t="str">
        <f t="shared" si="113"/>
        <v>NO</v>
      </c>
      <c r="L776" s="24" t="str">
        <f t="shared" si="114"/>
        <v>NO</v>
      </c>
      <c r="M776" s="24" t="str">
        <f t="shared" si="115"/>
        <v>NO</v>
      </c>
      <c r="N776" s="18" t="str">
        <f t="shared" si="116"/>
        <v/>
      </c>
      <c r="O776" s="21" t="str">
        <f>IF(FLOTA!A776="","",FLOTA!A776)</f>
        <v/>
      </c>
      <c r="P776" s="21" t="str">
        <f>IF(FLOTA!B776="","",FLOTA!B776)</f>
        <v/>
      </c>
      <c r="Q776" s="21" t="str">
        <f>IF(FLOTA!C776="","",FLOTA!C776)</f>
        <v/>
      </c>
      <c r="R776" s="21" t="str">
        <f>IF(FLOTA!D776="","",FLOTA!D776)</f>
        <v/>
      </c>
      <c r="S776" s="21" t="str">
        <f>IF(FLOTA!E776="","",FLOTA!E776)</f>
        <v/>
      </c>
      <c r="T776" s="21" t="str">
        <f>IF(FLOTA!F776="","",FLOTA!F776)</f>
        <v/>
      </c>
      <c r="U776" s="21" t="str">
        <f>IF(FLOTA!G776="","",FLOTA!G776)</f>
        <v/>
      </c>
      <c r="V776" s="21" t="str">
        <f>IF(FLOTA!H776="","",FLOTA!H776)</f>
        <v/>
      </c>
      <c r="W776" s="21" t="str">
        <f>IF(FLOTA!L776="","",FLOTA!L776)</f>
        <v/>
      </c>
      <c r="X776" s="25" t="str">
        <f t="shared" si="117"/>
        <v/>
      </c>
      <c r="Y776" s="24" t="str">
        <f t="shared" si="118"/>
        <v/>
      </c>
      <c r="Z776" s="25" t="str">
        <f t="shared" si="119"/>
        <v/>
      </c>
    </row>
    <row r="777" spans="9:26">
      <c r="I777" s="24">
        <f t="shared" si="111"/>
        <v>0</v>
      </c>
      <c r="J777" s="24" t="str">
        <f t="shared" si="112"/>
        <v>NO</v>
      </c>
      <c r="K777" s="24" t="str">
        <f t="shared" si="113"/>
        <v>NO</v>
      </c>
      <c r="L777" s="24" t="str">
        <f t="shared" si="114"/>
        <v>NO</v>
      </c>
      <c r="M777" s="24" t="str">
        <f t="shared" si="115"/>
        <v>NO</v>
      </c>
      <c r="N777" s="18" t="str">
        <f t="shared" si="116"/>
        <v/>
      </c>
      <c r="O777" s="21" t="str">
        <f>IF(FLOTA!A777="","",FLOTA!A777)</f>
        <v/>
      </c>
      <c r="P777" s="21" t="str">
        <f>IF(FLOTA!B777="","",FLOTA!B777)</f>
        <v/>
      </c>
      <c r="Q777" s="21" t="str">
        <f>IF(FLOTA!C777="","",FLOTA!C777)</f>
        <v/>
      </c>
      <c r="R777" s="21" t="str">
        <f>IF(FLOTA!D777="","",FLOTA!D777)</f>
        <v/>
      </c>
      <c r="S777" s="21" t="str">
        <f>IF(FLOTA!E777="","",FLOTA!E777)</f>
        <v/>
      </c>
      <c r="T777" s="21" t="str">
        <f>IF(FLOTA!F777="","",FLOTA!F777)</f>
        <v/>
      </c>
      <c r="U777" s="21" t="str">
        <f>IF(FLOTA!G777="","",FLOTA!G777)</f>
        <v/>
      </c>
      <c r="V777" s="21" t="str">
        <f>IF(FLOTA!H777="","",FLOTA!H777)</f>
        <v/>
      </c>
      <c r="W777" s="21" t="str">
        <f>IF(FLOTA!L777="","",FLOTA!L777)</f>
        <v/>
      </c>
      <c r="X777" s="25" t="str">
        <f t="shared" si="117"/>
        <v/>
      </c>
      <c r="Y777" s="24" t="str">
        <f t="shared" si="118"/>
        <v/>
      </c>
      <c r="Z777" s="25" t="str">
        <f t="shared" si="119"/>
        <v/>
      </c>
    </row>
    <row r="778" spans="9:26">
      <c r="I778" s="24">
        <f t="shared" si="111"/>
        <v>0</v>
      </c>
      <c r="J778" s="24" t="str">
        <f t="shared" si="112"/>
        <v>NO</v>
      </c>
      <c r="K778" s="24" t="str">
        <f t="shared" si="113"/>
        <v>NO</v>
      </c>
      <c r="L778" s="24" t="str">
        <f t="shared" si="114"/>
        <v>NO</v>
      </c>
      <c r="M778" s="24" t="str">
        <f t="shared" si="115"/>
        <v>NO</v>
      </c>
      <c r="N778" s="18" t="str">
        <f t="shared" si="116"/>
        <v/>
      </c>
      <c r="O778" s="21" t="str">
        <f>IF(FLOTA!A778="","",FLOTA!A778)</f>
        <v/>
      </c>
      <c r="P778" s="21" t="str">
        <f>IF(FLOTA!B778="","",FLOTA!B778)</f>
        <v/>
      </c>
      <c r="Q778" s="21" t="str">
        <f>IF(FLOTA!C778="","",FLOTA!C778)</f>
        <v/>
      </c>
      <c r="R778" s="21" t="str">
        <f>IF(FLOTA!D778="","",FLOTA!D778)</f>
        <v/>
      </c>
      <c r="S778" s="21" t="str">
        <f>IF(FLOTA!E778="","",FLOTA!E778)</f>
        <v/>
      </c>
      <c r="T778" s="21" t="str">
        <f>IF(FLOTA!F778="","",FLOTA!F778)</f>
        <v/>
      </c>
      <c r="U778" s="21" t="str">
        <f>IF(FLOTA!G778="","",FLOTA!G778)</f>
        <v/>
      </c>
      <c r="V778" s="21" t="str">
        <f>IF(FLOTA!H778="","",FLOTA!H778)</f>
        <v/>
      </c>
      <c r="W778" s="21" t="str">
        <f>IF(FLOTA!L778="","",FLOTA!L778)</f>
        <v/>
      </c>
      <c r="X778" s="25" t="str">
        <f t="shared" si="117"/>
        <v/>
      </c>
      <c r="Y778" s="24" t="str">
        <f t="shared" si="118"/>
        <v/>
      </c>
      <c r="Z778" s="25" t="str">
        <f t="shared" si="119"/>
        <v/>
      </c>
    </row>
    <row r="779" spans="9:26">
      <c r="I779" s="24">
        <f t="shared" si="111"/>
        <v>0</v>
      </c>
      <c r="J779" s="24" t="str">
        <f t="shared" si="112"/>
        <v>NO</v>
      </c>
      <c r="K779" s="24" t="str">
        <f t="shared" si="113"/>
        <v>NO</v>
      </c>
      <c r="L779" s="24" t="str">
        <f t="shared" si="114"/>
        <v>NO</v>
      </c>
      <c r="M779" s="24" t="str">
        <f t="shared" si="115"/>
        <v>NO</v>
      </c>
      <c r="N779" s="18" t="str">
        <f t="shared" si="116"/>
        <v/>
      </c>
      <c r="O779" s="21" t="str">
        <f>IF(FLOTA!A779="","",FLOTA!A779)</f>
        <v/>
      </c>
      <c r="P779" s="21" t="str">
        <f>IF(FLOTA!B779="","",FLOTA!B779)</f>
        <v/>
      </c>
      <c r="Q779" s="21" t="str">
        <f>IF(FLOTA!C779="","",FLOTA!C779)</f>
        <v/>
      </c>
      <c r="R779" s="21" t="str">
        <f>IF(FLOTA!D779="","",FLOTA!D779)</f>
        <v/>
      </c>
      <c r="S779" s="21" t="str">
        <f>IF(FLOTA!E779="","",FLOTA!E779)</f>
        <v/>
      </c>
      <c r="T779" s="21" t="str">
        <f>IF(FLOTA!F779="","",FLOTA!F779)</f>
        <v/>
      </c>
      <c r="U779" s="21" t="str">
        <f>IF(FLOTA!G779="","",FLOTA!G779)</f>
        <v/>
      </c>
      <c r="V779" s="21" t="str">
        <f>IF(FLOTA!H779="","",FLOTA!H779)</f>
        <v/>
      </c>
      <c r="W779" s="21" t="str">
        <f>IF(FLOTA!L779="","",FLOTA!L779)</f>
        <v/>
      </c>
      <c r="X779" s="25" t="str">
        <f t="shared" si="117"/>
        <v/>
      </c>
      <c r="Y779" s="24" t="str">
        <f t="shared" si="118"/>
        <v/>
      </c>
      <c r="Z779" s="25" t="str">
        <f t="shared" si="119"/>
        <v/>
      </c>
    </row>
    <row r="780" spans="9:26">
      <c r="I780" s="24">
        <f t="shared" si="111"/>
        <v>0</v>
      </c>
      <c r="J780" s="24" t="str">
        <f t="shared" si="112"/>
        <v>NO</v>
      </c>
      <c r="K780" s="24" t="str">
        <f t="shared" si="113"/>
        <v>NO</v>
      </c>
      <c r="L780" s="24" t="str">
        <f t="shared" si="114"/>
        <v>NO</v>
      </c>
      <c r="M780" s="24" t="str">
        <f t="shared" si="115"/>
        <v>NO</v>
      </c>
      <c r="N780" s="18" t="str">
        <f t="shared" si="116"/>
        <v/>
      </c>
      <c r="O780" s="21" t="str">
        <f>IF(FLOTA!A780="","",FLOTA!A780)</f>
        <v/>
      </c>
      <c r="P780" s="21" t="str">
        <f>IF(FLOTA!B780="","",FLOTA!B780)</f>
        <v/>
      </c>
      <c r="Q780" s="21" t="str">
        <f>IF(FLOTA!C780="","",FLOTA!C780)</f>
        <v/>
      </c>
      <c r="R780" s="21" t="str">
        <f>IF(FLOTA!D780="","",FLOTA!D780)</f>
        <v/>
      </c>
      <c r="S780" s="21" t="str">
        <f>IF(FLOTA!E780="","",FLOTA!E780)</f>
        <v/>
      </c>
      <c r="T780" s="21" t="str">
        <f>IF(FLOTA!F780="","",FLOTA!F780)</f>
        <v/>
      </c>
      <c r="U780" s="21" t="str">
        <f>IF(FLOTA!G780="","",FLOTA!G780)</f>
        <v/>
      </c>
      <c r="V780" s="21" t="str">
        <f>IF(FLOTA!H780="","",FLOTA!H780)</f>
        <v/>
      </c>
      <c r="W780" s="21" t="str">
        <f>IF(FLOTA!L780="","",FLOTA!L780)</f>
        <v/>
      </c>
      <c r="X780" s="25" t="str">
        <f t="shared" si="117"/>
        <v/>
      </c>
      <c r="Y780" s="24" t="str">
        <f t="shared" si="118"/>
        <v/>
      </c>
      <c r="Z780" s="25" t="str">
        <f t="shared" si="119"/>
        <v/>
      </c>
    </row>
    <row r="781" spans="9:26">
      <c r="I781" s="24">
        <f t="shared" si="111"/>
        <v>0</v>
      </c>
      <c r="J781" s="24" t="str">
        <f t="shared" si="112"/>
        <v>NO</v>
      </c>
      <c r="K781" s="24" t="str">
        <f t="shared" si="113"/>
        <v>NO</v>
      </c>
      <c r="L781" s="24" t="str">
        <f t="shared" si="114"/>
        <v>NO</v>
      </c>
      <c r="M781" s="24" t="str">
        <f t="shared" si="115"/>
        <v>NO</v>
      </c>
      <c r="N781" s="18" t="str">
        <f t="shared" si="116"/>
        <v/>
      </c>
      <c r="O781" s="21" t="str">
        <f>IF(FLOTA!A781="","",FLOTA!A781)</f>
        <v/>
      </c>
      <c r="P781" s="21" t="str">
        <f>IF(FLOTA!B781="","",FLOTA!B781)</f>
        <v/>
      </c>
      <c r="Q781" s="21" t="str">
        <f>IF(FLOTA!C781="","",FLOTA!C781)</f>
        <v/>
      </c>
      <c r="R781" s="21" t="str">
        <f>IF(FLOTA!D781="","",FLOTA!D781)</f>
        <v/>
      </c>
      <c r="S781" s="21" t="str">
        <f>IF(FLOTA!E781="","",FLOTA!E781)</f>
        <v/>
      </c>
      <c r="T781" s="21" t="str">
        <f>IF(FLOTA!F781="","",FLOTA!F781)</f>
        <v/>
      </c>
      <c r="U781" s="21" t="str">
        <f>IF(FLOTA!G781="","",FLOTA!G781)</f>
        <v/>
      </c>
      <c r="V781" s="21" t="str">
        <f>IF(FLOTA!H781="","",FLOTA!H781)</f>
        <v/>
      </c>
      <c r="W781" s="21" t="str">
        <f>IF(FLOTA!L781="","",FLOTA!L781)</f>
        <v/>
      </c>
      <c r="X781" s="25" t="str">
        <f t="shared" si="117"/>
        <v/>
      </c>
      <c r="Y781" s="24" t="str">
        <f t="shared" si="118"/>
        <v/>
      </c>
      <c r="Z781" s="25" t="str">
        <f t="shared" si="119"/>
        <v/>
      </c>
    </row>
    <row r="782" spans="9:26">
      <c r="I782" s="24">
        <f t="shared" si="111"/>
        <v>0</v>
      </c>
      <c r="J782" s="24" t="str">
        <f t="shared" si="112"/>
        <v>NO</v>
      </c>
      <c r="K782" s="24" t="str">
        <f t="shared" si="113"/>
        <v>NO</v>
      </c>
      <c r="L782" s="24" t="str">
        <f t="shared" si="114"/>
        <v>NO</v>
      </c>
      <c r="M782" s="24" t="str">
        <f t="shared" si="115"/>
        <v>NO</v>
      </c>
      <c r="N782" s="18" t="str">
        <f t="shared" si="116"/>
        <v/>
      </c>
      <c r="O782" s="21" t="str">
        <f>IF(FLOTA!A782="","",FLOTA!A782)</f>
        <v/>
      </c>
      <c r="P782" s="21" t="str">
        <f>IF(FLOTA!B782="","",FLOTA!B782)</f>
        <v/>
      </c>
      <c r="Q782" s="21" t="str">
        <f>IF(FLOTA!C782="","",FLOTA!C782)</f>
        <v/>
      </c>
      <c r="R782" s="21" t="str">
        <f>IF(FLOTA!D782="","",FLOTA!D782)</f>
        <v/>
      </c>
      <c r="S782" s="21" t="str">
        <f>IF(FLOTA!E782="","",FLOTA!E782)</f>
        <v/>
      </c>
      <c r="T782" s="21" t="str">
        <f>IF(FLOTA!F782="","",FLOTA!F782)</f>
        <v/>
      </c>
      <c r="U782" s="21" t="str">
        <f>IF(FLOTA!G782="","",FLOTA!G782)</f>
        <v/>
      </c>
      <c r="V782" s="21" t="str">
        <f>IF(FLOTA!H782="","",FLOTA!H782)</f>
        <v/>
      </c>
      <c r="W782" s="21" t="str">
        <f>IF(FLOTA!L782="","",FLOTA!L782)</f>
        <v/>
      </c>
      <c r="X782" s="25" t="str">
        <f t="shared" si="117"/>
        <v/>
      </c>
      <c r="Y782" s="24" t="str">
        <f t="shared" si="118"/>
        <v/>
      </c>
      <c r="Z782" s="25" t="str">
        <f t="shared" si="119"/>
        <v/>
      </c>
    </row>
    <row r="783" spans="9:26">
      <c r="I783" s="24">
        <f t="shared" si="111"/>
        <v>0</v>
      </c>
      <c r="J783" s="24" t="str">
        <f t="shared" si="112"/>
        <v>NO</v>
      </c>
      <c r="K783" s="24" t="str">
        <f t="shared" si="113"/>
        <v>NO</v>
      </c>
      <c r="L783" s="24" t="str">
        <f t="shared" si="114"/>
        <v>NO</v>
      </c>
      <c r="M783" s="24" t="str">
        <f t="shared" si="115"/>
        <v>NO</v>
      </c>
      <c r="N783" s="18" t="str">
        <f t="shared" si="116"/>
        <v/>
      </c>
      <c r="O783" s="21" t="str">
        <f>IF(FLOTA!A783="","",FLOTA!A783)</f>
        <v/>
      </c>
      <c r="P783" s="21" t="str">
        <f>IF(FLOTA!B783="","",FLOTA!B783)</f>
        <v/>
      </c>
      <c r="Q783" s="21" t="str">
        <f>IF(FLOTA!C783="","",FLOTA!C783)</f>
        <v/>
      </c>
      <c r="R783" s="21" t="str">
        <f>IF(FLOTA!D783="","",FLOTA!D783)</f>
        <v/>
      </c>
      <c r="S783" s="21" t="str">
        <f>IF(FLOTA!E783="","",FLOTA!E783)</f>
        <v/>
      </c>
      <c r="T783" s="21" t="str">
        <f>IF(FLOTA!F783="","",FLOTA!F783)</f>
        <v/>
      </c>
      <c r="U783" s="21" t="str">
        <f>IF(FLOTA!G783="","",FLOTA!G783)</f>
        <v/>
      </c>
      <c r="V783" s="21" t="str">
        <f>IF(FLOTA!H783="","",FLOTA!H783)</f>
        <v/>
      </c>
      <c r="W783" s="21" t="str">
        <f>IF(FLOTA!L783="","",FLOTA!L783)</f>
        <v/>
      </c>
      <c r="X783" s="25" t="str">
        <f t="shared" si="117"/>
        <v/>
      </c>
      <c r="Y783" s="24" t="str">
        <f t="shared" si="118"/>
        <v/>
      </c>
      <c r="Z783" s="25" t="str">
        <f t="shared" si="119"/>
        <v/>
      </c>
    </row>
    <row r="784" spans="9:26">
      <c r="I784" s="24">
        <f t="shared" si="111"/>
        <v>0</v>
      </c>
      <c r="J784" s="24" t="str">
        <f t="shared" si="112"/>
        <v>NO</v>
      </c>
      <c r="K784" s="24" t="str">
        <f t="shared" si="113"/>
        <v>NO</v>
      </c>
      <c r="L784" s="24" t="str">
        <f t="shared" si="114"/>
        <v>NO</v>
      </c>
      <c r="M784" s="24" t="str">
        <f t="shared" si="115"/>
        <v>NO</v>
      </c>
      <c r="N784" s="18" t="str">
        <f t="shared" si="116"/>
        <v/>
      </c>
      <c r="O784" s="21" t="str">
        <f>IF(FLOTA!A784="","",FLOTA!A784)</f>
        <v/>
      </c>
      <c r="P784" s="21" t="str">
        <f>IF(FLOTA!B784="","",FLOTA!B784)</f>
        <v/>
      </c>
      <c r="Q784" s="21" t="str">
        <f>IF(FLOTA!C784="","",FLOTA!C784)</f>
        <v/>
      </c>
      <c r="R784" s="21" t="str">
        <f>IF(FLOTA!D784="","",FLOTA!D784)</f>
        <v/>
      </c>
      <c r="S784" s="21" t="str">
        <f>IF(FLOTA!E784="","",FLOTA!E784)</f>
        <v/>
      </c>
      <c r="T784" s="21" t="str">
        <f>IF(FLOTA!F784="","",FLOTA!F784)</f>
        <v/>
      </c>
      <c r="U784" s="21" t="str">
        <f>IF(FLOTA!G784="","",FLOTA!G784)</f>
        <v/>
      </c>
      <c r="V784" s="21" t="str">
        <f>IF(FLOTA!H784="","",FLOTA!H784)</f>
        <v/>
      </c>
      <c r="W784" s="21" t="str">
        <f>IF(FLOTA!L784="","",FLOTA!L784)</f>
        <v/>
      </c>
      <c r="X784" s="25" t="str">
        <f t="shared" si="117"/>
        <v/>
      </c>
      <c r="Y784" s="24" t="str">
        <f t="shared" si="118"/>
        <v/>
      </c>
      <c r="Z784" s="25" t="str">
        <f t="shared" si="119"/>
        <v/>
      </c>
    </row>
    <row r="785" spans="9:26">
      <c r="I785" s="24">
        <f t="shared" si="111"/>
        <v>0</v>
      </c>
      <c r="J785" s="24" t="str">
        <f t="shared" si="112"/>
        <v>NO</v>
      </c>
      <c r="K785" s="24" t="str">
        <f t="shared" si="113"/>
        <v>NO</v>
      </c>
      <c r="L785" s="24" t="str">
        <f t="shared" si="114"/>
        <v>NO</v>
      </c>
      <c r="M785" s="24" t="str">
        <f t="shared" si="115"/>
        <v>NO</v>
      </c>
      <c r="N785" s="18" t="str">
        <f t="shared" si="116"/>
        <v/>
      </c>
      <c r="O785" s="21" t="str">
        <f>IF(FLOTA!A785="","",FLOTA!A785)</f>
        <v/>
      </c>
      <c r="P785" s="21" t="str">
        <f>IF(FLOTA!B785="","",FLOTA!B785)</f>
        <v/>
      </c>
      <c r="Q785" s="21" t="str">
        <f>IF(FLOTA!C785="","",FLOTA!C785)</f>
        <v/>
      </c>
      <c r="R785" s="21" t="str">
        <f>IF(FLOTA!D785="","",FLOTA!D785)</f>
        <v/>
      </c>
      <c r="S785" s="21" t="str">
        <f>IF(FLOTA!E785="","",FLOTA!E785)</f>
        <v/>
      </c>
      <c r="T785" s="21" t="str">
        <f>IF(FLOTA!F785="","",FLOTA!F785)</f>
        <v/>
      </c>
      <c r="U785" s="21" t="str">
        <f>IF(FLOTA!G785="","",FLOTA!G785)</f>
        <v/>
      </c>
      <c r="V785" s="21" t="str">
        <f>IF(FLOTA!H785="","",FLOTA!H785)</f>
        <v/>
      </c>
      <c r="W785" s="21" t="str">
        <f>IF(FLOTA!L785="","",FLOTA!L785)</f>
        <v/>
      </c>
      <c r="X785" s="25" t="str">
        <f t="shared" si="117"/>
        <v/>
      </c>
      <c r="Y785" s="24" t="str">
        <f t="shared" si="118"/>
        <v/>
      </c>
      <c r="Z785" s="25" t="str">
        <f t="shared" si="119"/>
        <v/>
      </c>
    </row>
    <row r="786" spans="9:26">
      <c r="I786" s="24">
        <f t="shared" si="111"/>
        <v>0</v>
      </c>
      <c r="J786" s="24" t="str">
        <f t="shared" si="112"/>
        <v>NO</v>
      </c>
      <c r="K786" s="24" t="str">
        <f t="shared" si="113"/>
        <v>NO</v>
      </c>
      <c r="L786" s="24" t="str">
        <f t="shared" si="114"/>
        <v>NO</v>
      </c>
      <c r="M786" s="24" t="str">
        <f t="shared" si="115"/>
        <v>NO</v>
      </c>
      <c r="N786" s="18" t="str">
        <f t="shared" si="116"/>
        <v/>
      </c>
      <c r="O786" s="21" t="str">
        <f>IF(FLOTA!A786="","",FLOTA!A786)</f>
        <v/>
      </c>
      <c r="P786" s="21" t="str">
        <f>IF(FLOTA!B786="","",FLOTA!B786)</f>
        <v/>
      </c>
      <c r="Q786" s="21" t="str">
        <f>IF(FLOTA!C786="","",FLOTA!C786)</f>
        <v/>
      </c>
      <c r="R786" s="21" t="str">
        <f>IF(FLOTA!D786="","",FLOTA!D786)</f>
        <v/>
      </c>
      <c r="S786" s="21" t="str">
        <f>IF(FLOTA!E786="","",FLOTA!E786)</f>
        <v/>
      </c>
      <c r="T786" s="21" t="str">
        <f>IF(FLOTA!F786="","",FLOTA!F786)</f>
        <v/>
      </c>
      <c r="U786" s="21" t="str">
        <f>IF(FLOTA!G786="","",FLOTA!G786)</f>
        <v/>
      </c>
      <c r="V786" s="21" t="str">
        <f>IF(FLOTA!H786="","",FLOTA!H786)</f>
        <v/>
      </c>
      <c r="W786" s="21" t="str">
        <f>IF(FLOTA!L786="","",FLOTA!L786)</f>
        <v/>
      </c>
      <c r="X786" s="25" t="str">
        <f t="shared" si="117"/>
        <v/>
      </c>
      <c r="Y786" s="24" t="str">
        <f t="shared" si="118"/>
        <v/>
      </c>
      <c r="Z786" s="25" t="str">
        <f t="shared" si="119"/>
        <v/>
      </c>
    </row>
    <row r="787" spans="9:26">
      <c r="I787" s="24">
        <f t="shared" si="111"/>
        <v>0</v>
      </c>
      <c r="J787" s="24" t="str">
        <f t="shared" si="112"/>
        <v>NO</v>
      </c>
      <c r="K787" s="24" t="str">
        <f t="shared" si="113"/>
        <v>NO</v>
      </c>
      <c r="L787" s="24" t="str">
        <f t="shared" si="114"/>
        <v>NO</v>
      </c>
      <c r="M787" s="24" t="str">
        <f t="shared" si="115"/>
        <v>NO</v>
      </c>
      <c r="N787" s="18" t="str">
        <f t="shared" si="116"/>
        <v/>
      </c>
      <c r="O787" s="21" t="str">
        <f>IF(FLOTA!A787="","",FLOTA!A787)</f>
        <v/>
      </c>
      <c r="P787" s="21" t="str">
        <f>IF(FLOTA!B787="","",FLOTA!B787)</f>
        <v/>
      </c>
      <c r="Q787" s="21" t="str">
        <f>IF(FLOTA!C787="","",FLOTA!C787)</f>
        <v/>
      </c>
      <c r="R787" s="21" t="str">
        <f>IF(FLOTA!D787="","",FLOTA!D787)</f>
        <v/>
      </c>
      <c r="S787" s="21" t="str">
        <f>IF(FLOTA!E787="","",FLOTA!E787)</f>
        <v/>
      </c>
      <c r="T787" s="21" t="str">
        <f>IF(FLOTA!F787="","",FLOTA!F787)</f>
        <v/>
      </c>
      <c r="U787" s="21" t="str">
        <f>IF(FLOTA!G787="","",FLOTA!G787)</f>
        <v/>
      </c>
      <c r="V787" s="21" t="str">
        <f>IF(FLOTA!H787="","",FLOTA!H787)</f>
        <v/>
      </c>
      <c r="W787" s="21" t="str">
        <f>IF(FLOTA!L787="","",FLOTA!L787)</f>
        <v/>
      </c>
      <c r="X787" s="25" t="str">
        <f t="shared" si="117"/>
        <v/>
      </c>
      <c r="Y787" s="24" t="str">
        <f t="shared" si="118"/>
        <v/>
      </c>
      <c r="Z787" s="25" t="str">
        <f t="shared" si="119"/>
        <v/>
      </c>
    </row>
    <row r="788" spans="9:26">
      <c r="I788" s="24">
        <f t="shared" si="111"/>
        <v>0</v>
      </c>
      <c r="J788" s="24" t="str">
        <f t="shared" si="112"/>
        <v>NO</v>
      </c>
      <c r="K788" s="24" t="str">
        <f t="shared" si="113"/>
        <v>NO</v>
      </c>
      <c r="L788" s="24" t="str">
        <f t="shared" si="114"/>
        <v>NO</v>
      </c>
      <c r="M788" s="24" t="str">
        <f t="shared" si="115"/>
        <v>NO</v>
      </c>
      <c r="N788" s="18" t="str">
        <f t="shared" si="116"/>
        <v/>
      </c>
      <c r="O788" s="21" t="str">
        <f>IF(FLOTA!A788="","",FLOTA!A788)</f>
        <v/>
      </c>
      <c r="P788" s="21" t="str">
        <f>IF(FLOTA!B788="","",FLOTA!B788)</f>
        <v/>
      </c>
      <c r="Q788" s="21" t="str">
        <f>IF(FLOTA!C788="","",FLOTA!C788)</f>
        <v/>
      </c>
      <c r="R788" s="21" t="str">
        <f>IF(FLOTA!D788="","",FLOTA!D788)</f>
        <v/>
      </c>
      <c r="S788" s="21" t="str">
        <f>IF(FLOTA!E788="","",FLOTA!E788)</f>
        <v/>
      </c>
      <c r="T788" s="21" t="str">
        <f>IF(FLOTA!F788="","",FLOTA!F788)</f>
        <v/>
      </c>
      <c r="U788" s="21" t="str">
        <f>IF(FLOTA!G788="","",FLOTA!G788)</f>
        <v/>
      </c>
      <c r="V788" s="21" t="str">
        <f>IF(FLOTA!H788="","",FLOTA!H788)</f>
        <v/>
      </c>
      <c r="W788" s="21" t="str">
        <f>IF(FLOTA!L788="","",FLOTA!L788)</f>
        <v/>
      </c>
      <c r="X788" s="25" t="str">
        <f t="shared" si="117"/>
        <v/>
      </c>
      <c r="Y788" s="24" t="str">
        <f t="shared" si="118"/>
        <v/>
      </c>
      <c r="Z788" s="25" t="str">
        <f t="shared" si="119"/>
        <v/>
      </c>
    </row>
    <row r="789" spans="9:26">
      <c r="I789" s="24">
        <f t="shared" si="111"/>
        <v>0</v>
      </c>
      <c r="J789" s="24" t="str">
        <f t="shared" si="112"/>
        <v>NO</v>
      </c>
      <c r="K789" s="24" t="str">
        <f t="shared" si="113"/>
        <v>NO</v>
      </c>
      <c r="L789" s="24" t="str">
        <f t="shared" si="114"/>
        <v>NO</v>
      </c>
      <c r="M789" s="24" t="str">
        <f t="shared" si="115"/>
        <v>NO</v>
      </c>
      <c r="N789" s="18" t="str">
        <f t="shared" si="116"/>
        <v/>
      </c>
      <c r="O789" s="21" t="str">
        <f>IF(FLOTA!A789="","",FLOTA!A789)</f>
        <v/>
      </c>
      <c r="P789" s="21" t="str">
        <f>IF(FLOTA!B789="","",FLOTA!B789)</f>
        <v/>
      </c>
      <c r="Q789" s="21" t="str">
        <f>IF(FLOTA!C789="","",FLOTA!C789)</f>
        <v/>
      </c>
      <c r="R789" s="21" t="str">
        <f>IF(FLOTA!D789="","",FLOTA!D789)</f>
        <v/>
      </c>
      <c r="S789" s="21" t="str">
        <f>IF(FLOTA!E789="","",FLOTA!E789)</f>
        <v/>
      </c>
      <c r="T789" s="21" t="str">
        <f>IF(FLOTA!F789="","",FLOTA!F789)</f>
        <v/>
      </c>
      <c r="U789" s="21" t="str">
        <f>IF(FLOTA!G789="","",FLOTA!G789)</f>
        <v/>
      </c>
      <c r="V789" s="21" t="str">
        <f>IF(FLOTA!H789="","",FLOTA!H789)</f>
        <v/>
      </c>
      <c r="W789" s="21" t="str">
        <f>IF(FLOTA!L789="","",FLOTA!L789)</f>
        <v/>
      </c>
      <c r="X789" s="25" t="str">
        <f t="shared" si="117"/>
        <v/>
      </c>
      <c r="Y789" s="24" t="str">
        <f t="shared" si="118"/>
        <v/>
      </c>
      <c r="Z789" s="25" t="str">
        <f t="shared" si="119"/>
        <v/>
      </c>
    </row>
    <row r="790" spans="9:26">
      <c r="I790" s="24">
        <f t="shared" si="111"/>
        <v>0</v>
      </c>
      <c r="J790" s="24" t="str">
        <f t="shared" si="112"/>
        <v>NO</v>
      </c>
      <c r="K790" s="24" t="str">
        <f t="shared" si="113"/>
        <v>NO</v>
      </c>
      <c r="L790" s="24" t="str">
        <f t="shared" si="114"/>
        <v>NO</v>
      </c>
      <c r="M790" s="24" t="str">
        <f t="shared" si="115"/>
        <v>NO</v>
      </c>
      <c r="N790" s="18" t="str">
        <f t="shared" si="116"/>
        <v/>
      </c>
      <c r="O790" s="21" t="str">
        <f>IF(FLOTA!A790="","",FLOTA!A790)</f>
        <v/>
      </c>
      <c r="P790" s="21" t="str">
        <f>IF(FLOTA!B790="","",FLOTA!B790)</f>
        <v/>
      </c>
      <c r="Q790" s="21" t="str">
        <f>IF(FLOTA!C790="","",FLOTA!C790)</f>
        <v/>
      </c>
      <c r="R790" s="21" t="str">
        <f>IF(FLOTA!D790="","",FLOTA!D790)</f>
        <v/>
      </c>
      <c r="S790" s="21" t="str">
        <f>IF(FLOTA!E790="","",FLOTA!E790)</f>
        <v/>
      </c>
      <c r="T790" s="21" t="str">
        <f>IF(FLOTA!F790="","",FLOTA!F790)</f>
        <v/>
      </c>
      <c r="U790" s="21" t="str">
        <f>IF(FLOTA!G790="","",FLOTA!G790)</f>
        <v/>
      </c>
      <c r="V790" s="21" t="str">
        <f>IF(FLOTA!H790="","",FLOTA!H790)</f>
        <v/>
      </c>
      <c r="W790" s="21" t="str">
        <f>IF(FLOTA!L790="","",FLOTA!L790)</f>
        <v/>
      </c>
      <c r="X790" s="25" t="str">
        <f t="shared" si="117"/>
        <v/>
      </c>
      <c r="Y790" s="24" t="str">
        <f t="shared" si="118"/>
        <v/>
      </c>
      <c r="Z790" s="25" t="str">
        <f t="shared" si="119"/>
        <v/>
      </c>
    </row>
    <row r="791" spans="9:26">
      <c r="I791" s="24">
        <f t="shared" si="111"/>
        <v>0</v>
      </c>
      <c r="J791" s="24" t="str">
        <f t="shared" si="112"/>
        <v>NO</v>
      </c>
      <c r="K791" s="24" t="str">
        <f t="shared" si="113"/>
        <v>NO</v>
      </c>
      <c r="L791" s="24" t="str">
        <f t="shared" si="114"/>
        <v>NO</v>
      </c>
      <c r="M791" s="24" t="str">
        <f t="shared" si="115"/>
        <v>NO</v>
      </c>
      <c r="N791" s="18" t="str">
        <f t="shared" si="116"/>
        <v/>
      </c>
      <c r="O791" s="21" t="str">
        <f>IF(FLOTA!A791="","",FLOTA!A791)</f>
        <v/>
      </c>
      <c r="P791" s="21" t="str">
        <f>IF(FLOTA!B791="","",FLOTA!B791)</f>
        <v/>
      </c>
      <c r="Q791" s="21" t="str">
        <f>IF(FLOTA!C791="","",FLOTA!C791)</f>
        <v/>
      </c>
      <c r="R791" s="21" t="str">
        <f>IF(FLOTA!D791="","",FLOTA!D791)</f>
        <v/>
      </c>
      <c r="S791" s="21" t="str">
        <f>IF(FLOTA!E791="","",FLOTA!E791)</f>
        <v/>
      </c>
      <c r="T791" s="21" t="str">
        <f>IF(FLOTA!F791="","",FLOTA!F791)</f>
        <v/>
      </c>
      <c r="U791" s="21" t="str">
        <f>IF(FLOTA!G791="","",FLOTA!G791)</f>
        <v/>
      </c>
      <c r="V791" s="21" t="str">
        <f>IF(FLOTA!H791="","",FLOTA!H791)</f>
        <v/>
      </c>
      <c r="W791" s="21" t="str">
        <f>IF(FLOTA!L791="","",FLOTA!L791)</f>
        <v/>
      </c>
      <c r="X791" s="25" t="str">
        <f t="shared" si="117"/>
        <v/>
      </c>
      <c r="Y791" s="24" t="str">
        <f t="shared" si="118"/>
        <v/>
      </c>
      <c r="Z791" s="25" t="str">
        <f t="shared" si="119"/>
        <v/>
      </c>
    </row>
    <row r="792" spans="9:26">
      <c r="I792" s="24">
        <f t="shared" si="111"/>
        <v>0</v>
      </c>
      <c r="J792" s="24" t="str">
        <f t="shared" si="112"/>
        <v>NO</v>
      </c>
      <c r="K792" s="24" t="str">
        <f t="shared" si="113"/>
        <v>NO</v>
      </c>
      <c r="L792" s="24" t="str">
        <f t="shared" si="114"/>
        <v>NO</v>
      </c>
      <c r="M792" s="24" t="str">
        <f t="shared" si="115"/>
        <v>NO</v>
      </c>
      <c r="N792" s="18" t="str">
        <f t="shared" si="116"/>
        <v/>
      </c>
      <c r="O792" s="21" t="str">
        <f>IF(FLOTA!A792="","",FLOTA!A792)</f>
        <v/>
      </c>
      <c r="P792" s="21" t="str">
        <f>IF(FLOTA!B792="","",FLOTA!B792)</f>
        <v/>
      </c>
      <c r="Q792" s="21" t="str">
        <f>IF(FLOTA!C792="","",FLOTA!C792)</f>
        <v/>
      </c>
      <c r="R792" s="21" t="str">
        <f>IF(FLOTA!D792="","",FLOTA!D792)</f>
        <v/>
      </c>
      <c r="S792" s="21" t="str">
        <f>IF(FLOTA!E792="","",FLOTA!E792)</f>
        <v/>
      </c>
      <c r="T792" s="21" t="str">
        <f>IF(FLOTA!F792="","",FLOTA!F792)</f>
        <v/>
      </c>
      <c r="U792" s="21" t="str">
        <f>IF(FLOTA!G792="","",FLOTA!G792)</f>
        <v/>
      </c>
      <c r="V792" s="21" t="str">
        <f>IF(FLOTA!H792="","",FLOTA!H792)</f>
        <v/>
      </c>
      <c r="W792" s="21" t="str">
        <f>IF(FLOTA!L792="","",FLOTA!L792)</f>
        <v/>
      </c>
      <c r="X792" s="25" t="str">
        <f t="shared" si="117"/>
        <v/>
      </c>
      <c r="Y792" s="24" t="str">
        <f t="shared" si="118"/>
        <v/>
      </c>
      <c r="Z792" s="25" t="str">
        <f t="shared" si="119"/>
        <v/>
      </c>
    </row>
    <row r="793" spans="9:26">
      <c r="I793" s="24">
        <f t="shared" si="111"/>
        <v>0</v>
      </c>
      <c r="J793" s="24" t="str">
        <f t="shared" si="112"/>
        <v>NO</v>
      </c>
      <c r="K793" s="24" t="str">
        <f t="shared" si="113"/>
        <v>NO</v>
      </c>
      <c r="L793" s="24" t="str">
        <f t="shared" si="114"/>
        <v>NO</v>
      </c>
      <c r="M793" s="24" t="str">
        <f t="shared" si="115"/>
        <v>NO</v>
      </c>
      <c r="N793" s="18" t="str">
        <f t="shared" si="116"/>
        <v/>
      </c>
      <c r="O793" s="21" t="str">
        <f>IF(FLOTA!A793="","",FLOTA!A793)</f>
        <v/>
      </c>
      <c r="P793" s="21" t="str">
        <f>IF(FLOTA!B793="","",FLOTA!B793)</f>
        <v/>
      </c>
      <c r="Q793" s="21" t="str">
        <f>IF(FLOTA!C793="","",FLOTA!C793)</f>
        <v/>
      </c>
      <c r="R793" s="21" t="str">
        <f>IF(FLOTA!D793="","",FLOTA!D793)</f>
        <v/>
      </c>
      <c r="S793" s="21" t="str">
        <f>IF(FLOTA!E793="","",FLOTA!E793)</f>
        <v/>
      </c>
      <c r="T793" s="21" t="str">
        <f>IF(FLOTA!F793="","",FLOTA!F793)</f>
        <v/>
      </c>
      <c r="U793" s="21" t="str">
        <f>IF(FLOTA!G793="","",FLOTA!G793)</f>
        <v/>
      </c>
      <c r="V793" s="21" t="str">
        <f>IF(FLOTA!H793="","",FLOTA!H793)</f>
        <v/>
      </c>
      <c r="W793" s="21" t="str">
        <f>IF(FLOTA!L793="","",FLOTA!L793)</f>
        <v/>
      </c>
      <c r="X793" s="25" t="str">
        <f t="shared" si="117"/>
        <v/>
      </c>
      <c r="Y793" s="24" t="str">
        <f t="shared" si="118"/>
        <v/>
      </c>
      <c r="Z793" s="25" t="str">
        <f t="shared" si="119"/>
        <v/>
      </c>
    </row>
    <row r="794" spans="9:26">
      <c r="I794" s="24">
        <f t="shared" si="111"/>
        <v>0</v>
      </c>
      <c r="J794" s="24" t="str">
        <f t="shared" si="112"/>
        <v>NO</v>
      </c>
      <c r="K794" s="24" t="str">
        <f t="shared" si="113"/>
        <v>NO</v>
      </c>
      <c r="L794" s="24" t="str">
        <f t="shared" si="114"/>
        <v>NO</v>
      </c>
      <c r="M794" s="24" t="str">
        <f t="shared" si="115"/>
        <v>NO</v>
      </c>
      <c r="N794" s="18" t="str">
        <f t="shared" si="116"/>
        <v/>
      </c>
      <c r="O794" s="21" t="str">
        <f>IF(FLOTA!A794="","",FLOTA!A794)</f>
        <v/>
      </c>
      <c r="P794" s="21" t="str">
        <f>IF(FLOTA!B794="","",FLOTA!B794)</f>
        <v/>
      </c>
      <c r="Q794" s="21" t="str">
        <f>IF(FLOTA!C794="","",FLOTA!C794)</f>
        <v/>
      </c>
      <c r="R794" s="21" t="str">
        <f>IF(FLOTA!D794="","",FLOTA!D794)</f>
        <v/>
      </c>
      <c r="S794" s="21" t="str">
        <f>IF(FLOTA!E794="","",FLOTA!E794)</f>
        <v/>
      </c>
      <c r="T794" s="21" t="str">
        <f>IF(FLOTA!F794="","",FLOTA!F794)</f>
        <v/>
      </c>
      <c r="U794" s="21" t="str">
        <f>IF(FLOTA!G794="","",FLOTA!G794)</f>
        <v/>
      </c>
      <c r="V794" s="21" t="str">
        <f>IF(FLOTA!H794="","",FLOTA!H794)</f>
        <v/>
      </c>
      <c r="W794" s="21" t="str">
        <f>IF(FLOTA!L794="","",FLOTA!L794)</f>
        <v/>
      </c>
      <c r="X794" s="25" t="str">
        <f t="shared" si="117"/>
        <v/>
      </c>
      <c r="Y794" s="24" t="str">
        <f t="shared" si="118"/>
        <v/>
      </c>
      <c r="Z794" s="25" t="str">
        <f t="shared" si="119"/>
        <v/>
      </c>
    </row>
    <row r="795" spans="9:26">
      <c r="I795" s="24">
        <f t="shared" si="111"/>
        <v>0</v>
      </c>
      <c r="J795" s="24" t="str">
        <f t="shared" si="112"/>
        <v>NO</v>
      </c>
      <c r="K795" s="24" t="str">
        <f t="shared" si="113"/>
        <v>NO</v>
      </c>
      <c r="L795" s="24" t="str">
        <f t="shared" si="114"/>
        <v>NO</v>
      </c>
      <c r="M795" s="24" t="str">
        <f t="shared" si="115"/>
        <v>NO</v>
      </c>
      <c r="N795" s="18" t="str">
        <f t="shared" si="116"/>
        <v/>
      </c>
      <c r="O795" s="21" t="str">
        <f>IF(FLOTA!A795="","",FLOTA!A795)</f>
        <v/>
      </c>
      <c r="P795" s="21" t="str">
        <f>IF(FLOTA!B795="","",FLOTA!B795)</f>
        <v/>
      </c>
      <c r="Q795" s="21" t="str">
        <f>IF(FLOTA!C795="","",FLOTA!C795)</f>
        <v/>
      </c>
      <c r="R795" s="21" t="str">
        <f>IF(FLOTA!D795="","",FLOTA!D795)</f>
        <v/>
      </c>
      <c r="S795" s="21" t="str">
        <f>IF(FLOTA!E795="","",FLOTA!E795)</f>
        <v/>
      </c>
      <c r="T795" s="21" t="str">
        <f>IF(FLOTA!F795="","",FLOTA!F795)</f>
        <v/>
      </c>
      <c r="U795" s="21" t="str">
        <f>IF(FLOTA!G795="","",FLOTA!G795)</f>
        <v/>
      </c>
      <c r="V795" s="21" t="str">
        <f>IF(FLOTA!H795="","",FLOTA!H795)</f>
        <v/>
      </c>
      <c r="W795" s="21" t="str">
        <f>IF(FLOTA!L795="","",FLOTA!L795)</f>
        <v/>
      </c>
      <c r="X795" s="25" t="str">
        <f t="shared" si="117"/>
        <v/>
      </c>
      <c r="Y795" s="24" t="str">
        <f t="shared" si="118"/>
        <v/>
      </c>
      <c r="Z795" s="25" t="str">
        <f t="shared" si="119"/>
        <v/>
      </c>
    </row>
    <row r="796" spans="9:26">
      <c r="I796" s="24">
        <f t="shared" si="111"/>
        <v>0</v>
      </c>
      <c r="J796" s="24" t="str">
        <f t="shared" si="112"/>
        <v>NO</v>
      </c>
      <c r="K796" s="24" t="str">
        <f t="shared" si="113"/>
        <v>NO</v>
      </c>
      <c r="L796" s="24" t="str">
        <f t="shared" si="114"/>
        <v>NO</v>
      </c>
      <c r="M796" s="24" t="str">
        <f t="shared" si="115"/>
        <v>NO</v>
      </c>
      <c r="N796" s="18" t="str">
        <f t="shared" si="116"/>
        <v/>
      </c>
      <c r="O796" s="21" t="str">
        <f>IF(FLOTA!A796="","",FLOTA!A796)</f>
        <v/>
      </c>
      <c r="P796" s="21" t="str">
        <f>IF(FLOTA!B796="","",FLOTA!B796)</f>
        <v/>
      </c>
      <c r="Q796" s="21" t="str">
        <f>IF(FLOTA!C796="","",FLOTA!C796)</f>
        <v/>
      </c>
      <c r="R796" s="21" t="str">
        <f>IF(FLOTA!D796="","",FLOTA!D796)</f>
        <v/>
      </c>
      <c r="S796" s="21" t="str">
        <f>IF(FLOTA!E796="","",FLOTA!E796)</f>
        <v/>
      </c>
      <c r="T796" s="21" t="str">
        <f>IF(FLOTA!F796="","",FLOTA!F796)</f>
        <v/>
      </c>
      <c r="U796" s="21" t="str">
        <f>IF(FLOTA!G796="","",FLOTA!G796)</f>
        <v/>
      </c>
      <c r="V796" s="21" t="str">
        <f>IF(FLOTA!H796="","",FLOTA!H796)</f>
        <v/>
      </c>
      <c r="W796" s="21" t="str">
        <f>IF(FLOTA!L796="","",FLOTA!L796)</f>
        <v/>
      </c>
      <c r="X796" s="25" t="str">
        <f t="shared" si="117"/>
        <v/>
      </c>
      <c r="Y796" s="24" t="str">
        <f t="shared" si="118"/>
        <v/>
      </c>
      <c r="Z796" s="25" t="str">
        <f t="shared" si="119"/>
        <v/>
      </c>
    </row>
    <row r="797" spans="9:26">
      <c r="I797" s="24">
        <f t="shared" si="111"/>
        <v>0</v>
      </c>
      <c r="J797" s="24" t="str">
        <f t="shared" si="112"/>
        <v>NO</v>
      </c>
      <c r="K797" s="24" t="str">
        <f t="shared" si="113"/>
        <v>NO</v>
      </c>
      <c r="L797" s="24" t="str">
        <f t="shared" si="114"/>
        <v>NO</v>
      </c>
      <c r="M797" s="24" t="str">
        <f t="shared" si="115"/>
        <v>NO</v>
      </c>
      <c r="N797" s="18" t="str">
        <f t="shared" si="116"/>
        <v/>
      </c>
      <c r="O797" s="21" t="str">
        <f>IF(FLOTA!A797="","",FLOTA!A797)</f>
        <v/>
      </c>
      <c r="P797" s="21" t="str">
        <f>IF(FLOTA!B797="","",FLOTA!B797)</f>
        <v/>
      </c>
      <c r="Q797" s="21" t="str">
        <f>IF(FLOTA!C797="","",FLOTA!C797)</f>
        <v/>
      </c>
      <c r="R797" s="21" t="str">
        <f>IF(FLOTA!D797="","",FLOTA!D797)</f>
        <v/>
      </c>
      <c r="S797" s="21" t="str">
        <f>IF(FLOTA!E797="","",FLOTA!E797)</f>
        <v/>
      </c>
      <c r="T797" s="21" t="str">
        <f>IF(FLOTA!F797="","",FLOTA!F797)</f>
        <v/>
      </c>
      <c r="U797" s="21" t="str">
        <f>IF(FLOTA!G797="","",FLOTA!G797)</f>
        <v/>
      </c>
      <c r="V797" s="21" t="str">
        <f>IF(FLOTA!H797="","",FLOTA!H797)</f>
        <v/>
      </c>
      <c r="W797" s="21" t="str">
        <f>IF(FLOTA!L797="","",FLOTA!L797)</f>
        <v/>
      </c>
      <c r="X797" s="25" t="str">
        <f t="shared" si="117"/>
        <v/>
      </c>
      <c r="Y797" s="24" t="str">
        <f t="shared" si="118"/>
        <v/>
      </c>
      <c r="Z797" s="25" t="str">
        <f t="shared" si="119"/>
        <v/>
      </c>
    </row>
    <row r="798" spans="9:26">
      <c r="I798" s="24">
        <f t="shared" si="111"/>
        <v>0</v>
      </c>
      <c r="J798" s="24" t="str">
        <f t="shared" si="112"/>
        <v>NO</v>
      </c>
      <c r="K798" s="24" t="str">
        <f t="shared" si="113"/>
        <v>NO</v>
      </c>
      <c r="L798" s="24" t="str">
        <f t="shared" si="114"/>
        <v>NO</v>
      </c>
      <c r="M798" s="24" t="str">
        <f t="shared" si="115"/>
        <v>NO</v>
      </c>
      <c r="N798" s="18" t="str">
        <f t="shared" si="116"/>
        <v/>
      </c>
      <c r="O798" s="21" t="str">
        <f>IF(FLOTA!A798="","",FLOTA!A798)</f>
        <v/>
      </c>
      <c r="P798" s="21" t="str">
        <f>IF(FLOTA!B798="","",FLOTA!B798)</f>
        <v/>
      </c>
      <c r="Q798" s="21" t="str">
        <f>IF(FLOTA!C798="","",FLOTA!C798)</f>
        <v/>
      </c>
      <c r="R798" s="21" t="str">
        <f>IF(FLOTA!D798="","",FLOTA!D798)</f>
        <v/>
      </c>
      <c r="S798" s="21" t="str">
        <f>IF(FLOTA!E798="","",FLOTA!E798)</f>
        <v/>
      </c>
      <c r="T798" s="21" t="str">
        <f>IF(FLOTA!F798="","",FLOTA!F798)</f>
        <v/>
      </c>
      <c r="U798" s="21" t="str">
        <f>IF(FLOTA!G798="","",FLOTA!G798)</f>
        <v/>
      </c>
      <c r="V798" s="21" t="str">
        <f>IF(FLOTA!H798="","",FLOTA!H798)</f>
        <v/>
      </c>
      <c r="W798" s="21" t="str">
        <f>IF(FLOTA!L798="","",FLOTA!L798)</f>
        <v/>
      </c>
      <c r="X798" s="25" t="str">
        <f t="shared" si="117"/>
        <v/>
      </c>
      <c r="Y798" s="24" t="str">
        <f t="shared" si="118"/>
        <v/>
      </c>
      <c r="Z798" s="25" t="str">
        <f t="shared" si="119"/>
        <v/>
      </c>
    </row>
    <row r="799" spans="9:26">
      <c r="I799" s="24">
        <f t="shared" si="111"/>
        <v>0</v>
      </c>
      <c r="J799" s="24" t="str">
        <f t="shared" si="112"/>
        <v>NO</v>
      </c>
      <c r="K799" s="24" t="str">
        <f t="shared" si="113"/>
        <v>NO</v>
      </c>
      <c r="L799" s="24" t="str">
        <f t="shared" si="114"/>
        <v>NO</v>
      </c>
      <c r="M799" s="24" t="str">
        <f t="shared" si="115"/>
        <v>NO</v>
      </c>
      <c r="N799" s="18" t="str">
        <f t="shared" si="116"/>
        <v/>
      </c>
      <c r="O799" s="21" t="str">
        <f>IF(FLOTA!A799="","",FLOTA!A799)</f>
        <v/>
      </c>
      <c r="P799" s="21" t="str">
        <f>IF(FLOTA!B799="","",FLOTA!B799)</f>
        <v/>
      </c>
      <c r="Q799" s="21" t="str">
        <f>IF(FLOTA!C799="","",FLOTA!C799)</f>
        <v/>
      </c>
      <c r="R799" s="21" t="str">
        <f>IF(FLOTA!D799="","",FLOTA!D799)</f>
        <v/>
      </c>
      <c r="S799" s="21" t="str">
        <f>IF(FLOTA!E799="","",FLOTA!E799)</f>
        <v/>
      </c>
      <c r="T799" s="21" t="str">
        <f>IF(FLOTA!F799="","",FLOTA!F799)</f>
        <v/>
      </c>
      <c r="U799" s="21" t="str">
        <f>IF(FLOTA!G799="","",FLOTA!G799)</f>
        <v/>
      </c>
      <c r="V799" s="21" t="str">
        <f>IF(FLOTA!H799="","",FLOTA!H799)</f>
        <v/>
      </c>
      <c r="W799" s="21" t="str">
        <f>IF(FLOTA!L799="","",FLOTA!L799)</f>
        <v/>
      </c>
      <c r="X799" s="25" t="str">
        <f t="shared" si="117"/>
        <v/>
      </c>
      <c r="Y799" s="24" t="str">
        <f t="shared" si="118"/>
        <v/>
      </c>
      <c r="Z799" s="25" t="str">
        <f t="shared" si="119"/>
        <v/>
      </c>
    </row>
    <row r="800" spans="9:26">
      <c r="I800" s="24">
        <f t="shared" si="111"/>
        <v>0</v>
      </c>
      <c r="J800" s="24" t="str">
        <f t="shared" si="112"/>
        <v>NO</v>
      </c>
      <c r="K800" s="24" t="str">
        <f t="shared" si="113"/>
        <v>NO</v>
      </c>
      <c r="L800" s="24" t="str">
        <f t="shared" si="114"/>
        <v>NO</v>
      </c>
      <c r="M800" s="24" t="str">
        <f t="shared" si="115"/>
        <v>NO</v>
      </c>
      <c r="N800" s="18" t="str">
        <f t="shared" si="116"/>
        <v/>
      </c>
      <c r="O800" s="21" t="str">
        <f>IF(FLOTA!A800="","",FLOTA!A800)</f>
        <v/>
      </c>
      <c r="P800" s="21" t="str">
        <f>IF(FLOTA!B800="","",FLOTA!B800)</f>
        <v/>
      </c>
      <c r="Q800" s="21" t="str">
        <f>IF(FLOTA!C800="","",FLOTA!C800)</f>
        <v/>
      </c>
      <c r="R800" s="21" t="str">
        <f>IF(FLOTA!D800="","",FLOTA!D800)</f>
        <v/>
      </c>
      <c r="S800" s="21" t="str">
        <f>IF(FLOTA!E800="","",FLOTA!E800)</f>
        <v/>
      </c>
      <c r="T800" s="21" t="str">
        <f>IF(FLOTA!F800="","",FLOTA!F800)</f>
        <v/>
      </c>
      <c r="U800" s="21" t="str">
        <f>IF(FLOTA!G800="","",FLOTA!G800)</f>
        <v/>
      </c>
      <c r="V800" s="21" t="str">
        <f>IF(FLOTA!H800="","",FLOTA!H800)</f>
        <v/>
      </c>
      <c r="W800" s="21" t="str">
        <f>IF(FLOTA!L800="","",FLOTA!L800)</f>
        <v/>
      </c>
      <c r="X800" s="25" t="str">
        <f t="shared" si="117"/>
        <v/>
      </c>
      <c r="Y800" s="24" t="str">
        <f t="shared" si="118"/>
        <v/>
      </c>
      <c r="Z800" s="25" t="str">
        <f t="shared" si="119"/>
        <v/>
      </c>
    </row>
    <row r="801" spans="9:26">
      <c r="I801" s="24">
        <f t="shared" si="111"/>
        <v>0</v>
      </c>
      <c r="J801" s="24" t="str">
        <f t="shared" si="112"/>
        <v>NO</v>
      </c>
      <c r="K801" s="24" t="str">
        <f t="shared" si="113"/>
        <v>NO</v>
      </c>
      <c r="L801" s="24" t="str">
        <f t="shared" si="114"/>
        <v>NO</v>
      </c>
      <c r="M801" s="24" t="str">
        <f t="shared" si="115"/>
        <v>NO</v>
      </c>
      <c r="N801" s="18" t="str">
        <f t="shared" si="116"/>
        <v/>
      </c>
      <c r="O801" s="21" t="str">
        <f>IF(FLOTA!A801="","",FLOTA!A801)</f>
        <v/>
      </c>
      <c r="P801" s="21" t="str">
        <f>IF(FLOTA!B801="","",FLOTA!B801)</f>
        <v/>
      </c>
      <c r="Q801" s="21" t="str">
        <f>IF(FLOTA!C801="","",FLOTA!C801)</f>
        <v/>
      </c>
      <c r="R801" s="21" t="str">
        <f>IF(FLOTA!D801="","",FLOTA!D801)</f>
        <v/>
      </c>
      <c r="S801" s="21" t="str">
        <f>IF(FLOTA!E801="","",FLOTA!E801)</f>
        <v/>
      </c>
      <c r="T801" s="21" t="str">
        <f>IF(FLOTA!F801="","",FLOTA!F801)</f>
        <v/>
      </c>
      <c r="U801" s="21" t="str">
        <f>IF(FLOTA!G801="","",FLOTA!G801)</f>
        <v/>
      </c>
      <c r="V801" s="21" t="str">
        <f>IF(FLOTA!H801="","",FLOTA!H801)</f>
        <v/>
      </c>
      <c r="W801" s="21" t="str">
        <f>IF(FLOTA!L801="","",FLOTA!L801)</f>
        <v/>
      </c>
      <c r="X801" s="25" t="str">
        <f t="shared" si="117"/>
        <v/>
      </c>
      <c r="Y801" s="24" t="str">
        <f t="shared" si="118"/>
        <v/>
      </c>
      <c r="Z801" s="25" t="str">
        <f t="shared" si="119"/>
        <v/>
      </c>
    </row>
    <row r="802" spans="9:26">
      <c r="I802" s="24">
        <f t="shared" si="111"/>
        <v>0</v>
      </c>
      <c r="J802" s="24" t="str">
        <f t="shared" si="112"/>
        <v>NO</v>
      </c>
      <c r="K802" s="24" t="str">
        <f t="shared" si="113"/>
        <v>NO</v>
      </c>
      <c r="L802" s="24" t="str">
        <f t="shared" si="114"/>
        <v>NO</v>
      </c>
      <c r="M802" s="24" t="str">
        <f t="shared" si="115"/>
        <v>NO</v>
      </c>
      <c r="N802" s="18" t="str">
        <f t="shared" si="116"/>
        <v/>
      </c>
      <c r="O802" s="21" t="str">
        <f>IF(FLOTA!A802="","",FLOTA!A802)</f>
        <v/>
      </c>
      <c r="P802" s="21" t="str">
        <f>IF(FLOTA!B802="","",FLOTA!B802)</f>
        <v/>
      </c>
      <c r="Q802" s="21" t="str">
        <f>IF(FLOTA!C802="","",FLOTA!C802)</f>
        <v/>
      </c>
      <c r="R802" s="21" t="str">
        <f>IF(FLOTA!D802="","",FLOTA!D802)</f>
        <v/>
      </c>
      <c r="S802" s="21" t="str">
        <f>IF(FLOTA!E802="","",FLOTA!E802)</f>
        <v/>
      </c>
      <c r="T802" s="21" t="str">
        <f>IF(FLOTA!F802="","",FLOTA!F802)</f>
        <v/>
      </c>
      <c r="U802" s="21" t="str">
        <f>IF(FLOTA!G802="","",FLOTA!G802)</f>
        <v/>
      </c>
      <c r="V802" s="21" t="str">
        <f>IF(FLOTA!H802="","",FLOTA!H802)</f>
        <v/>
      </c>
      <c r="W802" s="21" t="str">
        <f>IF(FLOTA!L802="","",FLOTA!L802)</f>
        <v/>
      </c>
      <c r="X802" s="25" t="str">
        <f t="shared" si="117"/>
        <v/>
      </c>
      <c r="Y802" s="24" t="str">
        <f t="shared" si="118"/>
        <v/>
      </c>
      <c r="Z802" s="25" t="str">
        <f t="shared" si="119"/>
        <v/>
      </c>
    </row>
    <row r="803" spans="9:26">
      <c r="I803" s="24">
        <f t="shared" si="111"/>
        <v>0</v>
      </c>
      <c r="J803" s="24" t="str">
        <f t="shared" si="112"/>
        <v>NO</v>
      </c>
      <c r="K803" s="24" t="str">
        <f t="shared" si="113"/>
        <v>NO</v>
      </c>
      <c r="L803" s="24" t="str">
        <f t="shared" si="114"/>
        <v>NO</v>
      </c>
      <c r="M803" s="24" t="str">
        <f t="shared" si="115"/>
        <v>NO</v>
      </c>
      <c r="N803" s="18" t="str">
        <f t="shared" si="116"/>
        <v/>
      </c>
      <c r="O803" s="21" t="str">
        <f>IF(FLOTA!A803="","",FLOTA!A803)</f>
        <v/>
      </c>
      <c r="P803" s="21" t="str">
        <f>IF(FLOTA!B803="","",FLOTA!B803)</f>
        <v/>
      </c>
      <c r="Q803" s="21" t="str">
        <f>IF(FLOTA!C803="","",FLOTA!C803)</f>
        <v/>
      </c>
      <c r="R803" s="21" t="str">
        <f>IF(FLOTA!D803="","",FLOTA!D803)</f>
        <v/>
      </c>
      <c r="S803" s="21" t="str">
        <f>IF(FLOTA!E803="","",FLOTA!E803)</f>
        <v/>
      </c>
      <c r="T803" s="21" t="str">
        <f>IF(FLOTA!F803="","",FLOTA!F803)</f>
        <v/>
      </c>
      <c r="U803" s="21" t="str">
        <f>IF(FLOTA!G803="","",FLOTA!G803)</f>
        <v/>
      </c>
      <c r="V803" s="21" t="str">
        <f>IF(FLOTA!H803="","",FLOTA!H803)</f>
        <v/>
      </c>
      <c r="W803" s="21" t="str">
        <f>IF(FLOTA!L803="","",FLOTA!L803)</f>
        <v/>
      </c>
      <c r="X803" s="25" t="str">
        <f t="shared" si="117"/>
        <v/>
      </c>
      <c r="Y803" s="24" t="str">
        <f t="shared" si="118"/>
        <v/>
      </c>
      <c r="Z803" s="25" t="str">
        <f t="shared" si="119"/>
        <v/>
      </c>
    </row>
    <row r="804" spans="9:26">
      <c r="I804" s="24">
        <f t="shared" si="111"/>
        <v>0</v>
      </c>
      <c r="J804" s="24" t="str">
        <f t="shared" si="112"/>
        <v>NO</v>
      </c>
      <c r="K804" s="24" t="str">
        <f t="shared" si="113"/>
        <v>NO</v>
      </c>
      <c r="L804" s="24" t="str">
        <f t="shared" si="114"/>
        <v>NO</v>
      </c>
      <c r="M804" s="24" t="str">
        <f t="shared" si="115"/>
        <v>NO</v>
      </c>
      <c r="N804" s="18" t="str">
        <f t="shared" si="116"/>
        <v/>
      </c>
      <c r="O804" s="21" t="str">
        <f>IF(FLOTA!A804="","",FLOTA!A804)</f>
        <v/>
      </c>
      <c r="P804" s="21" t="str">
        <f>IF(FLOTA!B804="","",FLOTA!B804)</f>
        <v/>
      </c>
      <c r="Q804" s="21" t="str">
        <f>IF(FLOTA!C804="","",FLOTA!C804)</f>
        <v/>
      </c>
      <c r="R804" s="21" t="str">
        <f>IF(FLOTA!D804="","",FLOTA!D804)</f>
        <v/>
      </c>
      <c r="S804" s="21" t="str">
        <f>IF(FLOTA!E804="","",FLOTA!E804)</f>
        <v/>
      </c>
      <c r="T804" s="21" t="str">
        <f>IF(FLOTA!F804="","",FLOTA!F804)</f>
        <v/>
      </c>
      <c r="U804" s="21" t="str">
        <f>IF(FLOTA!G804="","",FLOTA!G804)</f>
        <v/>
      </c>
      <c r="V804" s="21" t="str">
        <f>IF(FLOTA!H804="","",FLOTA!H804)</f>
        <v/>
      </c>
      <c r="W804" s="21" t="str">
        <f>IF(FLOTA!L804="","",FLOTA!L804)</f>
        <v/>
      </c>
      <c r="X804" s="25" t="str">
        <f t="shared" si="117"/>
        <v/>
      </c>
      <c r="Y804" s="24" t="str">
        <f t="shared" si="118"/>
        <v/>
      </c>
      <c r="Z804" s="25" t="str">
        <f t="shared" si="119"/>
        <v/>
      </c>
    </row>
    <row r="805" spans="9:26">
      <c r="I805" s="24">
        <f t="shared" si="111"/>
        <v>0</v>
      </c>
      <c r="J805" s="24" t="str">
        <f t="shared" si="112"/>
        <v>NO</v>
      </c>
      <c r="K805" s="24" t="str">
        <f t="shared" si="113"/>
        <v>NO</v>
      </c>
      <c r="L805" s="24" t="str">
        <f t="shared" si="114"/>
        <v>NO</v>
      </c>
      <c r="M805" s="24" t="str">
        <f t="shared" si="115"/>
        <v>NO</v>
      </c>
      <c r="N805" s="18" t="str">
        <f t="shared" si="116"/>
        <v/>
      </c>
      <c r="O805" s="21" t="str">
        <f>IF(FLOTA!A805="","",FLOTA!A805)</f>
        <v/>
      </c>
      <c r="P805" s="21" t="str">
        <f>IF(FLOTA!B805="","",FLOTA!B805)</f>
        <v/>
      </c>
      <c r="Q805" s="21" t="str">
        <f>IF(FLOTA!C805="","",FLOTA!C805)</f>
        <v/>
      </c>
      <c r="R805" s="21" t="str">
        <f>IF(FLOTA!D805="","",FLOTA!D805)</f>
        <v/>
      </c>
      <c r="S805" s="21" t="str">
        <f>IF(FLOTA!E805="","",FLOTA!E805)</f>
        <v/>
      </c>
      <c r="T805" s="21" t="str">
        <f>IF(FLOTA!F805="","",FLOTA!F805)</f>
        <v/>
      </c>
      <c r="U805" s="21" t="str">
        <f>IF(FLOTA!G805="","",FLOTA!G805)</f>
        <v/>
      </c>
      <c r="V805" s="21" t="str">
        <f>IF(FLOTA!H805="","",FLOTA!H805)</f>
        <v/>
      </c>
      <c r="W805" s="21" t="str">
        <f>IF(FLOTA!L805="","",FLOTA!L805)</f>
        <v/>
      </c>
      <c r="X805" s="25" t="str">
        <f t="shared" si="117"/>
        <v/>
      </c>
      <c r="Y805" s="24" t="str">
        <f t="shared" si="118"/>
        <v/>
      </c>
      <c r="Z805" s="25" t="str">
        <f t="shared" si="119"/>
        <v/>
      </c>
    </row>
    <row r="806" spans="9:26">
      <c r="I806" s="24">
        <f t="shared" si="111"/>
        <v>0</v>
      </c>
      <c r="J806" s="24" t="str">
        <f t="shared" si="112"/>
        <v>NO</v>
      </c>
      <c r="K806" s="24" t="str">
        <f t="shared" si="113"/>
        <v>NO</v>
      </c>
      <c r="L806" s="24" t="str">
        <f t="shared" si="114"/>
        <v>NO</v>
      </c>
      <c r="M806" s="24" t="str">
        <f t="shared" si="115"/>
        <v>NO</v>
      </c>
      <c r="N806" s="18" t="str">
        <f t="shared" si="116"/>
        <v/>
      </c>
      <c r="O806" s="21" t="str">
        <f>IF(FLOTA!A806="","",FLOTA!A806)</f>
        <v/>
      </c>
      <c r="P806" s="21" t="str">
        <f>IF(FLOTA!B806="","",FLOTA!B806)</f>
        <v/>
      </c>
      <c r="Q806" s="21" t="str">
        <f>IF(FLOTA!C806="","",FLOTA!C806)</f>
        <v/>
      </c>
      <c r="R806" s="21" t="str">
        <f>IF(FLOTA!D806="","",FLOTA!D806)</f>
        <v/>
      </c>
      <c r="S806" s="21" t="str">
        <f>IF(FLOTA!E806="","",FLOTA!E806)</f>
        <v/>
      </c>
      <c r="T806" s="21" t="str">
        <f>IF(FLOTA!F806="","",FLOTA!F806)</f>
        <v/>
      </c>
      <c r="U806" s="21" t="str">
        <f>IF(FLOTA!G806="","",FLOTA!G806)</f>
        <v/>
      </c>
      <c r="V806" s="21" t="str">
        <f>IF(FLOTA!H806="","",FLOTA!H806)</f>
        <v/>
      </c>
      <c r="W806" s="21" t="str">
        <f>IF(FLOTA!L806="","",FLOTA!L806)</f>
        <v/>
      </c>
      <c r="X806" s="25" t="str">
        <f t="shared" si="117"/>
        <v/>
      </c>
      <c r="Y806" s="24" t="str">
        <f t="shared" si="118"/>
        <v/>
      </c>
      <c r="Z806" s="25" t="str">
        <f t="shared" si="119"/>
        <v/>
      </c>
    </row>
    <row r="807" spans="9:26">
      <c r="I807" s="24">
        <f t="shared" si="111"/>
        <v>0</v>
      </c>
      <c r="J807" s="24" t="str">
        <f t="shared" si="112"/>
        <v>NO</v>
      </c>
      <c r="K807" s="24" t="str">
        <f t="shared" si="113"/>
        <v>NO</v>
      </c>
      <c r="L807" s="24" t="str">
        <f t="shared" si="114"/>
        <v>NO</v>
      </c>
      <c r="M807" s="24" t="str">
        <f t="shared" si="115"/>
        <v>NO</v>
      </c>
      <c r="N807" s="18" t="str">
        <f t="shared" si="116"/>
        <v/>
      </c>
      <c r="O807" s="21" t="str">
        <f>IF(FLOTA!A807="","",FLOTA!A807)</f>
        <v/>
      </c>
      <c r="P807" s="21" t="str">
        <f>IF(FLOTA!B807="","",FLOTA!B807)</f>
        <v/>
      </c>
      <c r="Q807" s="21" t="str">
        <f>IF(FLOTA!C807="","",FLOTA!C807)</f>
        <v/>
      </c>
      <c r="R807" s="21" t="str">
        <f>IF(FLOTA!D807="","",FLOTA!D807)</f>
        <v/>
      </c>
      <c r="S807" s="21" t="str">
        <f>IF(FLOTA!E807="","",FLOTA!E807)</f>
        <v/>
      </c>
      <c r="T807" s="21" t="str">
        <f>IF(FLOTA!F807="","",FLOTA!F807)</f>
        <v/>
      </c>
      <c r="U807" s="21" t="str">
        <f>IF(FLOTA!G807="","",FLOTA!G807)</f>
        <v/>
      </c>
      <c r="V807" s="21" t="str">
        <f>IF(FLOTA!H807="","",FLOTA!H807)</f>
        <v/>
      </c>
      <c r="W807" s="21" t="str">
        <f>IF(FLOTA!L807="","",FLOTA!L807)</f>
        <v/>
      </c>
      <c r="X807" s="25" t="str">
        <f t="shared" si="117"/>
        <v/>
      </c>
      <c r="Y807" s="24" t="str">
        <f t="shared" si="118"/>
        <v/>
      </c>
      <c r="Z807" s="25" t="str">
        <f t="shared" si="119"/>
        <v/>
      </c>
    </row>
    <row r="808" spans="9:26">
      <c r="I808" s="24">
        <f t="shared" si="111"/>
        <v>0</v>
      </c>
      <c r="J808" s="24" t="str">
        <f t="shared" si="112"/>
        <v>NO</v>
      </c>
      <c r="K808" s="24" t="str">
        <f t="shared" si="113"/>
        <v>NO</v>
      </c>
      <c r="L808" s="24" t="str">
        <f t="shared" si="114"/>
        <v>NO</v>
      </c>
      <c r="M808" s="24" t="str">
        <f t="shared" si="115"/>
        <v>NO</v>
      </c>
      <c r="N808" s="18" t="str">
        <f t="shared" si="116"/>
        <v/>
      </c>
      <c r="O808" s="21" t="str">
        <f>IF(FLOTA!A808="","",FLOTA!A808)</f>
        <v/>
      </c>
      <c r="P808" s="21" t="str">
        <f>IF(FLOTA!B808="","",FLOTA!B808)</f>
        <v/>
      </c>
      <c r="Q808" s="21" t="str">
        <f>IF(FLOTA!C808="","",FLOTA!C808)</f>
        <v/>
      </c>
      <c r="R808" s="21" t="str">
        <f>IF(FLOTA!D808="","",FLOTA!D808)</f>
        <v/>
      </c>
      <c r="S808" s="21" t="str">
        <f>IF(FLOTA!E808="","",FLOTA!E808)</f>
        <v/>
      </c>
      <c r="T808" s="21" t="str">
        <f>IF(FLOTA!F808="","",FLOTA!F808)</f>
        <v/>
      </c>
      <c r="U808" s="21" t="str">
        <f>IF(FLOTA!G808="","",FLOTA!G808)</f>
        <v/>
      </c>
      <c r="V808" s="21" t="str">
        <f>IF(FLOTA!H808="","",FLOTA!H808)</f>
        <v/>
      </c>
      <c r="W808" s="21" t="str">
        <f>IF(FLOTA!L808="","",FLOTA!L808)</f>
        <v/>
      </c>
      <c r="X808" s="25" t="str">
        <f t="shared" si="117"/>
        <v/>
      </c>
      <c r="Y808" s="24" t="str">
        <f t="shared" si="118"/>
        <v/>
      </c>
      <c r="Z808" s="25" t="str">
        <f t="shared" si="119"/>
        <v/>
      </c>
    </row>
    <row r="809" spans="9:26">
      <c r="I809" s="24">
        <f t="shared" si="111"/>
        <v>0</v>
      </c>
      <c r="J809" s="24" t="str">
        <f t="shared" si="112"/>
        <v>NO</v>
      </c>
      <c r="K809" s="24" t="str">
        <f t="shared" si="113"/>
        <v>NO</v>
      </c>
      <c r="L809" s="24" t="str">
        <f t="shared" si="114"/>
        <v>NO</v>
      </c>
      <c r="M809" s="24" t="str">
        <f t="shared" si="115"/>
        <v>NO</v>
      </c>
      <c r="N809" s="18" t="str">
        <f t="shared" si="116"/>
        <v/>
      </c>
      <c r="O809" s="21" t="str">
        <f>IF(FLOTA!A809="","",FLOTA!A809)</f>
        <v/>
      </c>
      <c r="P809" s="21" t="str">
        <f>IF(FLOTA!B809="","",FLOTA!B809)</f>
        <v/>
      </c>
      <c r="Q809" s="21" t="str">
        <f>IF(FLOTA!C809="","",FLOTA!C809)</f>
        <v/>
      </c>
      <c r="R809" s="21" t="str">
        <f>IF(FLOTA!D809="","",FLOTA!D809)</f>
        <v/>
      </c>
      <c r="S809" s="21" t="str">
        <f>IF(FLOTA!E809="","",FLOTA!E809)</f>
        <v/>
      </c>
      <c r="T809" s="21" t="str">
        <f>IF(FLOTA!F809="","",FLOTA!F809)</f>
        <v/>
      </c>
      <c r="U809" s="21" t="str">
        <f>IF(FLOTA!G809="","",FLOTA!G809)</f>
        <v/>
      </c>
      <c r="V809" s="21" t="str">
        <f>IF(FLOTA!H809="","",FLOTA!H809)</f>
        <v/>
      </c>
      <c r="W809" s="21" t="str">
        <f>IF(FLOTA!L809="","",FLOTA!L809)</f>
        <v/>
      </c>
      <c r="X809" s="25" t="str">
        <f t="shared" si="117"/>
        <v/>
      </c>
      <c r="Y809" s="24" t="str">
        <f t="shared" si="118"/>
        <v/>
      </c>
      <c r="Z809" s="25" t="str">
        <f t="shared" si="119"/>
        <v/>
      </c>
    </row>
    <row r="810" spans="9:26">
      <c r="I810" s="24">
        <f t="shared" si="111"/>
        <v>0</v>
      </c>
      <c r="J810" s="24" t="str">
        <f t="shared" si="112"/>
        <v>NO</v>
      </c>
      <c r="K810" s="24" t="str">
        <f t="shared" si="113"/>
        <v>NO</v>
      </c>
      <c r="L810" s="24" t="str">
        <f t="shared" si="114"/>
        <v>NO</v>
      </c>
      <c r="M810" s="24" t="str">
        <f t="shared" si="115"/>
        <v>NO</v>
      </c>
      <c r="N810" s="18" t="str">
        <f t="shared" si="116"/>
        <v/>
      </c>
      <c r="O810" s="21" t="str">
        <f>IF(FLOTA!A810="","",FLOTA!A810)</f>
        <v/>
      </c>
      <c r="P810" s="21" t="str">
        <f>IF(FLOTA!B810="","",FLOTA!B810)</f>
        <v/>
      </c>
      <c r="Q810" s="21" t="str">
        <f>IF(FLOTA!C810="","",FLOTA!C810)</f>
        <v/>
      </c>
      <c r="R810" s="21" t="str">
        <f>IF(FLOTA!D810="","",FLOTA!D810)</f>
        <v/>
      </c>
      <c r="S810" s="21" t="str">
        <f>IF(FLOTA!E810="","",FLOTA!E810)</f>
        <v/>
      </c>
      <c r="T810" s="21" t="str">
        <f>IF(FLOTA!F810="","",FLOTA!F810)</f>
        <v/>
      </c>
      <c r="U810" s="21" t="str">
        <f>IF(FLOTA!G810="","",FLOTA!G810)</f>
        <v/>
      </c>
      <c r="V810" s="21" t="str">
        <f>IF(FLOTA!H810="","",FLOTA!H810)</f>
        <v/>
      </c>
      <c r="W810" s="21" t="str">
        <f>IF(FLOTA!L810="","",FLOTA!L810)</f>
        <v/>
      </c>
      <c r="X810" s="25" t="str">
        <f t="shared" si="117"/>
        <v/>
      </c>
      <c r="Y810" s="24" t="str">
        <f t="shared" si="118"/>
        <v/>
      </c>
      <c r="Z810" s="25" t="str">
        <f t="shared" si="119"/>
        <v/>
      </c>
    </row>
    <row r="811" spans="9:26">
      <c r="I811" s="24">
        <f t="shared" si="111"/>
        <v>0</v>
      </c>
      <c r="J811" s="24" t="str">
        <f t="shared" si="112"/>
        <v>NO</v>
      </c>
      <c r="K811" s="24" t="str">
        <f t="shared" si="113"/>
        <v>NO</v>
      </c>
      <c r="L811" s="24" t="str">
        <f t="shared" si="114"/>
        <v>NO</v>
      </c>
      <c r="M811" s="24" t="str">
        <f t="shared" si="115"/>
        <v>NO</v>
      </c>
      <c r="N811" s="18" t="str">
        <f t="shared" si="116"/>
        <v/>
      </c>
      <c r="O811" s="21" t="str">
        <f>IF(FLOTA!A811="","",FLOTA!A811)</f>
        <v/>
      </c>
      <c r="P811" s="21" t="str">
        <f>IF(FLOTA!B811="","",FLOTA!B811)</f>
        <v/>
      </c>
      <c r="Q811" s="21" t="str">
        <f>IF(FLOTA!C811="","",FLOTA!C811)</f>
        <v/>
      </c>
      <c r="R811" s="21" t="str">
        <f>IF(FLOTA!D811="","",FLOTA!D811)</f>
        <v/>
      </c>
      <c r="S811" s="21" t="str">
        <f>IF(FLOTA!E811="","",FLOTA!E811)</f>
        <v/>
      </c>
      <c r="T811" s="21" t="str">
        <f>IF(FLOTA!F811="","",FLOTA!F811)</f>
        <v/>
      </c>
      <c r="U811" s="21" t="str">
        <f>IF(FLOTA!G811="","",FLOTA!G811)</f>
        <v/>
      </c>
      <c r="V811" s="21" t="str">
        <f>IF(FLOTA!H811="","",FLOTA!H811)</f>
        <v/>
      </c>
      <c r="W811" s="21" t="str">
        <f>IF(FLOTA!L811="","",FLOTA!L811)</f>
        <v/>
      </c>
      <c r="X811" s="25" t="str">
        <f t="shared" si="117"/>
        <v/>
      </c>
      <c r="Y811" s="24" t="str">
        <f t="shared" si="118"/>
        <v/>
      </c>
      <c r="Z811" s="25" t="str">
        <f t="shared" si="119"/>
        <v/>
      </c>
    </row>
    <row r="812" spans="9:26">
      <c r="I812" s="24">
        <f t="shared" si="111"/>
        <v>0</v>
      </c>
      <c r="J812" s="24" t="str">
        <f t="shared" si="112"/>
        <v>NO</v>
      </c>
      <c r="K812" s="24" t="str">
        <f t="shared" si="113"/>
        <v>NO</v>
      </c>
      <c r="L812" s="24" t="str">
        <f t="shared" si="114"/>
        <v>NO</v>
      </c>
      <c r="M812" s="24" t="str">
        <f t="shared" si="115"/>
        <v>NO</v>
      </c>
      <c r="N812" s="18" t="str">
        <f t="shared" si="116"/>
        <v/>
      </c>
      <c r="O812" s="21" t="str">
        <f>IF(FLOTA!A812="","",FLOTA!A812)</f>
        <v/>
      </c>
      <c r="P812" s="21" t="str">
        <f>IF(FLOTA!B812="","",FLOTA!B812)</f>
        <v/>
      </c>
      <c r="Q812" s="21" t="str">
        <f>IF(FLOTA!C812="","",FLOTA!C812)</f>
        <v/>
      </c>
      <c r="R812" s="21" t="str">
        <f>IF(FLOTA!D812="","",FLOTA!D812)</f>
        <v/>
      </c>
      <c r="S812" s="21" t="str">
        <f>IF(FLOTA!E812="","",FLOTA!E812)</f>
        <v/>
      </c>
      <c r="T812" s="21" t="str">
        <f>IF(FLOTA!F812="","",FLOTA!F812)</f>
        <v/>
      </c>
      <c r="U812" s="21" t="str">
        <f>IF(FLOTA!G812="","",FLOTA!G812)</f>
        <v/>
      </c>
      <c r="V812" s="21" t="str">
        <f>IF(FLOTA!H812="","",FLOTA!H812)</f>
        <v/>
      </c>
      <c r="W812" s="21" t="str">
        <f>IF(FLOTA!L812="","",FLOTA!L812)</f>
        <v/>
      </c>
      <c r="X812" s="25" t="str">
        <f t="shared" si="117"/>
        <v/>
      </c>
      <c r="Y812" s="24" t="str">
        <f t="shared" si="118"/>
        <v/>
      </c>
      <c r="Z812" s="25" t="str">
        <f t="shared" si="119"/>
        <v/>
      </c>
    </row>
    <row r="813" spans="9:26">
      <c r="I813" s="24">
        <f t="shared" si="111"/>
        <v>0</v>
      </c>
      <c r="J813" s="24" t="str">
        <f t="shared" si="112"/>
        <v>NO</v>
      </c>
      <c r="K813" s="24" t="str">
        <f t="shared" si="113"/>
        <v>NO</v>
      </c>
      <c r="L813" s="24" t="str">
        <f t="shared" si="114"/>
        <v>NO</v>
      </c>
      <c r="M813" s="24" t="str">
        <f t="shared" si="115"/>
        <v>NO</v>
      </c>
      <c r="N813" s="18" t="str">
        <f t="shared" si="116"/>
        <v/>
      </c>
      <c r="O813" s="21" t="str">
        <f>IF(FLOTA!A813="","",FLOTA!A813)</f>
        <v/>
      </c>
      <c r="P813" s="21" t="str">
        <f>IF(FLOTA!B813="","",FLOTA!B813)</f>
        <v/>
      </c>
      <c r="Q813" s="21" t="str">
        <f>IF(FLOTA!C813="","",FLOTA!C813)</f>
        <v/>
      </c>
      <c r="R813" s="21" t="str">
        <f>IF(FLOTA!D813="","",FLOTA!D813)</f>
        <v/>
      </c>
      <c r="S813" s="21" t="str">
        <f>IF(FLOTA!E813="","",FLOTA!E813)</f>
        <v/>
      </c>
      <c r="T813" s="21" t="str">
        <f>IF(FLOTA!F813="","",FLOTA!F813)</f>
        <v/>
      </c>
      <c r="U813" s="21" t="str">
        <f>IF(FLOTA!G813="","",FLOTA!G813)</f>
        <v/>
      </c>
      <c r="V813" s="21" t="str">
        <f>IF(FLOTA!H813="","",FLOTA!H813)</f>
        <v/>
      </c>
      <c r="W813" s="21" t="str">
        <f>IF(FLOTA!L813="","",FLOTA!L813)</f>
        <v/>
      </c>
      <c r="X813" s="25" t="str">
        <f t="shared" si="117"/>
        <v/>
      </c>
      <c r="Y813" s="24" t="str">
        <f t="shared" si="118"/>
        <v/>
      </c>
      <c r="Z813" s="25" t="str">
        <f t="shared" si="119"/>
        <v/>
      </c>
    </row>
    <row r="814" spans="9:26">
      <c r="I814" s="24">
        <f t="shared" si="111"/>
        <v>0</v>
      </c>
      <c r="J814" s="24" t="str">
        <f t="shared" si="112"/>
        <v>NO</v>
      </c>
      <c r="K814" s="24" t="str">
        <f t="shared" si="113"/>
        <v>NO</v>
      </c>
      <c r="L814" s="24" t="str">
        <f t="shared" si="114"/>
        <v>NO</v>
      </c>
      <c r="M814" s="24" t="str">
        <f t="shared" si="115"/>
        <v>NO</v>
      </c>
      <c r="N814" s="18" t="str">
        <f t="shared" si="116"/>
        <v/>
      </c>
      <c r="O814" s="21" t="str">
        <f>IF(FLOTA!A814="","",FLOTA!A814)</f>
        <v/>
      </c>
      <c r="P814" s="21" t="str">
        <f>IF(FLOTA!B814="","",FLOTA!B814)</f>
        <v/>
      </c>
      <c r="Q814" s="21" t="str">
        <f>IF(FLOTA!C814="","",FLOTA!C814)</f>
        <v/>
      </c>
      <c r="R814" s="21" t="str">
        <f>IF(FLOTA!D814="","",FLOTA!D814)</f>
        <v/>
      </c>
      <c r="S814" s="21" t="str">
        <f>IF(FLOTA!E814="","",FLOTA!E814)</f>
        <v/>
      </c>
      <c r="T814" s="21" t="str">
        <f>IF(FLOTA!F814="","",FLOTA!F814)</f>
        <v/>
      </c>
      <c r="U814" s="21" t="str">
        <f>IF(FLOTA!G814="","",FLOTA!G814)</f>
        <v/>
      </c>
      <c r="V814" s="21" t="str">
        <f>IF(FLOTA!H814="","",FLOTA!H814)</f>
        <v/>
      </c>
      <c r="W814" s="21" t="str">
        <f>IF(FLOTA!L814="","",FLOTA!L814)</f>
        <v/>
      </c>
      <c r="X814" s="25" t="str">
        <f t="shared" si="117"/>
        <v/>
      </c>
      <c r="Y814" s="24" t="str">
        <f t="shared" si="118"/>
        <v/>
      </c>
      <c r="Z814" s="25" t="str">
        <f t="shared" si="119"/>
        <v/>
      </c>
    </row>
    <row r="815" spans="9:26">
      <c r="I815" s="24">
        <f t="shared" si="111"/>
        <v>0</v>
      </c>
      <c r="J815" s="24" t="str">
        <f t="shared" si="112"/>
        <v>NO</v>
      </c>
      <c r="K815" s="24" t="str">
        <f t="shared" si="113"/>
        <v>NO</v>
      </c>
      <c r="L815" s="24" t="str">
        <f t="shared" si="114"/>
        <v>NO</v>
      </c>
      <c r="M815" s="24" t="str">
        <f t="shared" si="115"/>
        <v>NO</v>
      </c>
      <c r="N815" s="18" t="str">
        <f t="shared" si="116"/>
        <v/>
      </c>
      <c r="O815" s="21" t="str">
        <f>IF(FLOTA!A815="","",FLOTA!A815)</f>
        <v/>
      </c>
      <c r="P815" s="21" t="str">
        <f>IF(FLOTA!B815="","",FLOTA!B815)</f>
        <v/>
      </c>
      <c r="Q815" s="21" t="str">
        <f>IF(FLOTA!C815="","",FLOTA!C815)</f>
        <v/>
      </c>
      <c r="R815" s="21" t="str">
        <f>IF(FLOTA!D815="","",FLOTA!D815)</f>
        <v/>
      </c>
      <c r="S815" s="21" t="str">
        <f>IF(FLOTA!E815="","",FLOTA!E815)</f>
        <v/>
      </c>
      <c r="T815" s="21" t="str">
        <f>IF(FLOTA!F815="","",FLOTA!F815)</f>
        <v/>
      </c>
      <c r="U815" s="21" t="str">
        <f>IF(FLOTA!G815="","",FLOTA!G815)</f>
        <v/>
      </c>
      <c r="V815" s="21" t="str">
        <f>IF(FLOTA!H815="","",FLOTA!H815)</f>
        <v/>
      </c>
      <c r="W815" s="21" t="str">
        <f>IF(FLOTA!L815="","",FLOTA!L815)</f>
        <v/>
      </c>
      <c r="X815" s="25" t="str">
        <f t="shared" si="117"/>
        <v/>
      </c>
      <c r="Y815" s="24" t="str">
        <f t="shared" si="118"/>
        <v/>
      </c>
      <c r="Z815" s="25" t="str">
        <f t="shared" si="119"/>
        <v/>
      </c>
    </row>
    <row r="816" spans="9:26">
      <c r="I816" s="24">
        <f t="shared" si="111"/>
        <v>0</v>
      </c>
      <c r="J816" s="24" t="str">
        <f t="shared" si="112"/>
        <v>NO</v>
      </c>
      <c r="K816" s="24" t="str">
        <f t="shared" si="113"/>
        <v>NO</v>
      </c>
      <c r="L816" s="24" t="str">
        <f t="shared" si="114"/>
        <v>NO</v>
      </c>
      <c r="M816" s="24" t="str">
        <f t="shared" si="115"/>
        <v>NO</v>
      </c>
      <c r="N816" s="18" t="str">
        <f t="shared" si="116"/>
        <v/>
      </c>
      <c r="O816" s="21" t="str">
        <f>IF(FLOTA!A816="","",FLOTA!A816)</f>
        <v/>
      </c>
      <c r="P816" s="21" t="str">
        <f>IF(FLOTA!B816="","",FLOTA!B816)</f>
        <v/>
      </c>
      <c r="Q816" s="21" t="str">
        <f>IF(FLOTA!C816="","",FLOTA!C816)</f>
        <v/>
      </c>
      <c r="R816" s="21" t="str">
        <f>IF(FLOTA!D816="","",FLOTA!D816)</f>
        <v/>
      </c>
      <c r="S816" s="21" t="str">
        <f>IF(FLOTA!E816="","",FLOTA!E816)</f>
        <v/>
      </c>
      <c r="T816" s="21" t="str">
        <f>IF(FLOTA!F816="","",FLOTA!F816)</f>
        <v/>
      </c>
      <c r="U816" s="21" t="str">
        <f>IF(FLOTA!G816="","",FLOTA!G816)</f>
        <v/>
      </c>
      <c r="V816" s="21" t="str">
        <f>IF(FLOTA!H816="","",FLOTA!H816)</f>
        <v/>
      </c>
      <c r="W816" s="21" t="str">
        <f>IF(FLOTA!L816="","",FLOTA!L816)</f>
        <v/>
      </c>
      <c r="X816" s="25" t="str">
        <f t="shared" si="117"/>
        <v/>
      </c>
      <c r="Y816" s="24" t="str">
        <f t="shared" si="118"/>
        <v/>
      </c>
      <c r="Z816" s="25" t="str">
        <f t="shared" si="119"/>
        <v/>
      </c>
    </row>
    <row r="817" spans="9:26">
      <c r="I817" s="24">
        <f t="shared" si="111"/>
        <v>0</v>
      </c>
      <c r="J817" s="24" t="str">
        <f t="shared" si="112"/>
        <v>NO</v>
      </c>
      <c r="K817" s="24" t="str">
        <f t="shared" si="113"/>
        <v>NO</v>
      </c>
      <c r="L817" s="24" t="str">
        <f t="shared" si="114"/>
        <v>NO</v>
      </c>
      <c r="M817" s="24" t="str">
        <f t="shared" si="115"/>
        <v>NO</v>
      </c>
      <c r="N817" s="18" t="str">
        <f t="shared" si="116"/>
        <v/>
      </c>
      <c r="O817" s="21" t="str">
        <f>IF(FLOTA!A817="","",FLOTA!A817)</f>
        <v/>
      </c>
      <c r="P817" s="21" t="str">
        <f>IF(FLOTA!B817="","",FLOTA!B817)</f>
        <v/>
      </c>
      <c r="Q817" s="21" t="str">
        <f>IF(FLOTA!C817="","",FLOTA!C817)</f>
        <v/>
      </c>
      <c r="R817" s="21" t="str">
        <f>IF(FLOTA!D817="","",FLOTA!D817)</f>
        <v/>
      </c>
      <c r="S817" s="21" t="str">
        <f>IF(FLOTA!E817="","",FLOTA!E817)</f>
        <v/>
      </c>
      <c r="T817" s="21" t="str">
        <f>IF(FLOTA!F817="","",FLOTA!F817)</f>
        <v/>
      </c>
      <c r="U817" s="21" t="str">
        <f>IF(FLOTA!G817="","",FLOTA!G817)</f>
        <v/>
      </c>
      <c r="V817" s="21" t="str">
        <f>IF(FLOTA!H817="","",FLOTA!H817)</f>
        <v/>
      </c>
      <c r="W817" s="21" t="str">
        <f>IF(FLOTA!L817="","",FLOTA!L817)</f>
        <v/>
      </c>
      <c r="X817" s="25" t="str">
        <f t="shared" si="117"/>
        <v/>
      </c>
      <c r="Y817" s="24" t="str">
        <f t="shared" si="118"/>
        <v/>
      </c>
      <c r="Z817" s="25" t="str">
        <f t="shared" si="119"/>
        <v/>
      </c>
    </row>
    <row r="818" spans="9:26">
      <c r="I818" s="24">
        <f t="shared" si="111"/>
        <v>0</v>
      </c>
      <c r="J818" s="24" t="str">
        <f t="shared" si="112"/>
        <v>NO</v>
      </c>
      <c r="K818" s="24" t="str">
        <f t="shared" si="113"/>
        <v>NO</v>
      </c>
      <c r="L818" s="24" t="str">
        <f t="shared" si="114"/>
        <v>NO</v>
      </c>
      <c r="M818" s="24" t="str">
        <f t="shared" si="115"/>
        <v>NO</v>
      </c>
      <c r="N818" s="18" t="str">
        <f t="shared" si="116"/>
        <v/>
      </c>
      <c r="O818" s="21" t="str">
        <f>IF(FLOTA!A818="","",FLOTA!A818)</f>
        <v/>
      </c>
      <c r="P818" s="21" t="str">
        <f>IF(FLOTA!B818="","",FLOTA!B818)</f>
        <v/>
      </c>
      <c r="Q818" s="21" t="str">
        <f>IF(FLOTA!C818="","",FLOTA!C818)</f>
        <v/>
      </c>
      <c r="R818" s="21" t="str">
        <f>IF(FLOTA!D818="","",FLOTA!D818)</f>
        <v/>
      </c>
      <c r="S818" s="21" t="str">
        <f>IF(FLOTA!E818="","",FLOTA!E818)</f>
        <v/>
      </c>
      <c r="T818" s="21" t="str">
        <f>IF(FLOTA!F818="","",FLOTA!F818)</f>
        <v/>
      </c>
      <c r="U818" s="21" t="str">
        <f>IF(FLOTA!G818="","",FLOTA!G818)</f>
        <v/>
      </c>
      <c r="V818" s="21" t="str">
        <f>IF(FLOTA!H818="","",FLOTA!H818)</f>
        <v/>
      </c>
      <c r="W818" s="21" t="str">
        <f>IF(FLOTA!L818="","",FLOTA!L818)</f>
        <v/>
      </c>
      <c r="X818" s="25" t="str">
        <f t="shared" si="117"/>
        <v/>
      </c>
      <c r="Y818" s="24" t="str">
        <f t="shared" si="118"/>
        <v/>
      </c>
      <c r="Z818" s="25" t="str">
        <f t="shared" si="119"/>
        <v/>
      </c>
    </row>
    <row r="819" spans="9:26">
      <c r="I819" s="24">
        <f t="shared" si="111"/>
        <v>0</v>
      </c>
      <c r="J819" s="24" t="str">
        <f t="shared" si="112"/>
        <v>NO</v>
      </c>
      <c r="K819" s="24" t="str">
        <f t="shared" si="113"/>
        <v>NO</v>
      </c>
      <c r="L819" s="24" t="str">
        <f t="shared" si="114"/>
        <v>NO</v>
      </c>
      <c r="M819" s="24" t="str">
        <f t="shared" si="115"/>
        <v>NO</v>
      </c>
      <c r="N819" s="18" t="str">
        <f t="shared" si="116"/>
        <v/>
      </c>
      <c r="O819" s="21" t="str">
        <f>IF(FLOTA!A819="","",FLOTA!A819)</f>
        <v/>
      </c>
      <c r="P819" s="21" t="str">
        <f>IF(FLOTA!B819="","",FLOTA!B819)</f>
        <v/>
      </c>
      <c r="Q819" s="21" t="str">
        <f>IF(FLOTA!C819="","",FLOTA!C819)</f>
        <v/>
      </c>
      <c r="R819" s="21" t="str">
        <f>IF(FLOTA!D819="","",FLOTA!D819)</f>
        <v/>
      </c>
      <c r="S819" s="21" t="str">
        <f>IF(FLOTA!E819="","",FLOTA!E819)</f>
        <v/>
      </c>
      <c r="T819" s="21" t="str">
        <f>IF(FLOTA!F819="","",FLOTA!F819)</f>
        <v/>
      </c>
      <c r="U819" s="21" t="str">
        <f>IF(FLOTA!G819="","",FLOTA!G819)</f>
        <v/>
      </c>
      <c r="V819" s="21" t="str">
        <f>IF(FLOTA!H819="","",FLOTA!H819)</f>
        <v/>
      </c>
      <c r="W819" s="21" t="str">
        <f>IF(FLOTA!L819="","",FLOTA!L819)</f>
        <v/>
      </c>
      <c r="X819" s="25" t="str">
        <f t="shared" si="117"/>
        <v/>
      </c>
      <c r="Y819" s="24" t="str">
        <f t="shared" si="118"/>
        <v/>
      </c>
      <c r="Z819" s="25" t="str">
        <f t="shared" si="119"/>
        <v/>
      </c>
    </row>
    <row r="820" spans="9:26">
      <c r="I820" s="24">
        <f t="shared" si="111"/>
        <v>0</v>
      </c>
      <c r="J820" s="24" t="str">
        <f t="shared" si="112"/>
        <v>NO</v>
      </c>
      <c r="K820" s="24" t="str">
        <f t="shared" si="113"/>
        <v>NO</v>
      </c>
      <c r="L820" s="24" t="str">
        <f t="shared" si="114"/>
        <v>NO</v>
      </c>
      <c r="M820" s="24" t="str">
        <f t="shared" si="115"/>
        <v>NO</v>
      </c>
      <c r="N820" s="18" t="str">
        <f t="shared" si="116"/>
        <v/>
      </c>
      <c r="O820" s="21" t="str">
        <f>IF(FLOTA!A820="","",FLOTA!A820)</f>
        <v/>
      </c>
      <c r="P820" s="21" t="str">
        <f>IF(FLOTA!B820="","",FLOTA!B820)</f>
        <v/>
      </c>
      <c r="Q820" s="21" t="str">
        <f>IF(FLOTA!C820="","",FLOTA!C820)</f>
        <v/>
      </c>
      <c r="R820" s="21" t="str">
        <f>IF(FLOTA!D820="","",FLOTA!D820)</f>
        <v/>
      </c>
      <c r="S820" s="21" t="str">
        <f>IF(FLOTA!E820="","",FLOTA!E820)</f>
        <v/>
      </c>
      <c r="T820" s="21" t="str">
        <f>IF(FLOTA!F820="","",FLOTA!F820)</f>
        <v/>
      </c>
      <c r="U820" s="21" t="str">
        <f>IF(FLOTA!G820="","",FLOTA!G820)</f>
        <v/>
      </c>
      <c r="V820" s="21" t="str">
        <f>IF(FLOTA!H820="","",FLOTA!H820)</f>
        <v/>
      </c>
      <c r="W820" s="21" t="str">
        <f>IF(FLOTA!L820="","",FLOTA!L820)</f>
        <v/>
      </c>
      <c r="X820" s="25" t="str">
        <f t="shared" si="117"/>
        <v/>
      </c>
      <c r="Y820" s="24" t="str">
        <f t="shared" si="118"/>
        <v/>
      </c>
      <c r="Z820" s="25" t="str">
        <f t="shared" si="119"/>
        <v/>
      </c>
    </row>
    <row r="821" spans="9:26">
      <c r="I821" s="24">
        <f t="shared" si="111"/>
        <v>0</v>
      </c>
      <c r="J821" s="24" t="str">
        <f t="shared" si="112"/>
        <v>NO</v>
      </c>
      <c r="K821" s="24" t="str">
        <f t="shared" si="113"/>
        <v>NO</v>
      </c>
      <c r="L821" s="24" t="str">
        <f t="shared" si="114"/>
        <v>NO</v>
      </c>
      <c r="M821" s="24" t="str">
        <f t="shared" si="115"/>
        <v>NO</v>
      </c>
      <c r="N821" s="18" t="str">
        <f t="shared" si="116"/>
        <v/>
      </c>
      <c r="O821" s="21" t="str">
        <f>IF(FLOTA!A821="","",FLOTA!A821)</f>
        <v/>
      </c>
      <c r="P821" s="21" t="str">
        <f>IF(FLOTA!B821="","",FLOTA!B821)</f>
        <v/>
      </c>
      <c r="Q821" s="21" t="str">
        <f>IF(FLOTA!C821="","",FLOTA!C821)</f>
        <v/>
      </c>
      <c r="R821" s="21" t="str">
        <f>IF(FLOTA!D821="","",FLOTA!D821)</f>
        <v/>
      </c>
      <c r="S821" s="21" t="str">
        <f>IF(FLOTA!E821="","",FLOTA!E821)</f>
        <v/>
      </c>
      <c r="T821" s="21" t="str">
        <f>IF(FLOTA!F821="","",FLOTA!F821)</f>
        <v/>
      </c>
      <c r="U821" s="21" t="str">
        <f>IF(FLOTA!G821="","",FLOTA!G821)</f>
        <v/>
      </c>
      <c r="V821" s="21" t="str">
        <f>IF(FLOTA!H821="","",FLOTA!H821)</f>
        <v/>
      </c>
      <c r="W821" s="21" t="str">
        <f>IF(FLOTA!L821="","",FLOTA!L821)</f>
        <v/>
      </c>
      <c r="X821" s="25" t="str">
        <f t="shared" si="117"/>
        <v/>
      </c>
      <c r="Y821" s="24" t="str">
        <f t="shared" si="118"/>
        <v/>
      </c>
      <c r="Z821" s="25" t="str">
        <f t="shared" si="119"/>
        <v/>
      </c>
    </row>
    <row r="822" spans="9:26">
      <c r="I822" s="24">
        <f t="shared" si="111"/>
        <v>0</v>
      </c>
      <c r="J822" s="24" t="str">
        <f t="shared" si="112"/>
        <v>NO</v>
      </c>
      <c r="K822" s="24" t="str">
        <f t="shared" si="113"/>
        <v>NO</v>
      </c>
      <c r="L822" s="24" t="str">
        <f t="shared" si="114"/>
        <v>NO</v>
      </c>
      <c r="M822" s="24" t="str">
        <f t="shared" si="115"/>
        <v>NO</v>
      </c>
      <c r="N822" s="18" t="str">
        <f t="shared" si="116"/>
        <v/>
      </c>
      <c r="O822" s="21" t="str">
        <f>IF(FLOTA!A822="","",FLOTA!A822)</f>
        <v/>
      </c>
      <c r="P822" s="21" t="str">
        <f>IF(FLOTA!B822="","",FLOTA!B822)</f>
        <v/>
      </c>
      <c r="Q822" s="21" t="str">
        <f>IF(FLOTA!C822="","",FLOTA!C822)</f>
        <v/>
      </c>
      <c r="R822" s="21" t="str">
        <f>IF(FLOTA!D822="","",FLOTA!D822)</f>
        <v/>
      </c>
      <c r="S822" s="21" t="str">
        <f>IF(FLOTA!E822="","",FLOTA!E822)</f>
        <v/>
      </c>
      <c r="T822" s="21" t="str">
        <f>IF(FLOTA!F822="","",FLOTA!F822)</f>
        <v/>
      </c>
      <c r="U822" s="21" t="str">
        <f>IF(FLOTA!G822="","",FLOTA!G822)</f>
        <v/>
      </c>
      <c r="V822" s="21" t="str">
        <f>IF(FLOTA!H822="","",FLOTA!H822)</f>
        <v/>
      </c>
      <c r="W822" s="21" t="str">
        <f>IF(FLOTA!L822="","",FLOTA!L822)</f>
        <v/>
      </c>
      <c r="X822" s="25" t="str">
        <f t="shared" si="117"/>
        <v/>
      </c>
      <c r="Y822" s="24" t="str">
        <f t="shared" si="118"/>
        <v/>
      </c>
      <c r="Z822" s="25" t="str">
        <f t="shared" si="119"/>
        <v/>
      </c>
    </row>
    <row r="823" spans="9:26">
      <c r="I823" s="24">
        <f t="shared" si="111"/>
        <v>0</v>
      </c>
      <c r="J823" s="24" t="str">
        <f t="shared" si="112"/>
        <v>NO</v>
      </c>
      <c r="K823" s="24" t="str">
        <f t="shared" si="113"/>
        <v>NO</v>
      </c>
      <c r="L823" s="24" t="str">
        <f t="shared" si="114"/>
        <v>NO</v>
      </c>
      <c r="M823" s="24" t="str">
        <f t="shared" si="115"/>
        <v>NO</v>
      </c>
      <c r="N823" s="18" t="str">
        <f t="shared" si="116"/>
        <v/>
      </c>
      <c r="O823" s="21" t="str">
        <f>IF(FLOTA!A823="","",FLOTA!A823)</f>
        <v/>
      </c>
      <c r="P823" s="21" t="str">
        <f>IF(FLOTA!B823="","",FLOTA!B823)</f>
        <v/>
      </c>
      <c r="Q823" s="21" t="str">
        <f>IF(FLOTA!C823="","",FLOTA!C823)</f>
        <v/>
      </c>
      <c r="R823" s="21" t="str">
        <f>IF(FLOTA!D823="","",FLOTA!D823)</f>
        <v/>
      </c>
      <c r="S823" s="21" t="str">
        <f>IF(FLOTA!E823="","",FLOTA!E823)</f>
        <v/>
      </c>
      <c r="T823" s="21" t="str">
        <f>IF(FLOTA!F823="","",FLOTA!F823)</f>
        <v/>
      </c>
      <c r="U823" s="21" t="str">
        <f>IF(FLOTA!G823="","",FLOTA!G823)</f>
        <v/>
      </c>
      <c r="V823" s="21" t="str">
        <f>IF(FLOTA!H823="","",FLOTA!H823)</f>
        <v/>
      </c>
      <c r="W823" s="21" t="str">
        <f>IF(FLOTA!L823="","",FLOTA!L823)</f>
        <v/>
      </c>
      <c r="X823" s="25" t="str">
        <f t="shared" si="117"/>
        <v/>
      </c>
      <c r="Y823" s="24" t="str">
        <f t="shared" si="118"/>
        <v/>
      </c>
      <c r="Z823" s="25" t="str">
        <f t="shared" si="119"/>
        <v/>
      </c>
    </row>
    <row r="824" spans="9:26">
      <c r="I824" s="24">
        <f t="shared" si="111"/>
        <v>0</v>
      </c>
      <c r="J824" s="24" t="str">
        <f t="shared" si="112"/>
        <v>NO</v>
      </c>
      <c r="K824" s="24" t="str">
        <f t="shared" si="113"/>
        <v>NO</v>
      </c>
      <c r="L824" s="24" t="str">
        <f t="shared" si="114"/>
        <v>NO</v>
      </c>
      <c r="M824" s="24" t="str">
        <f t="shared" si="115"/>
        <v>NO</v>
      </c>
      <c r="N824" s="18" t="str">
        <f t="shared" si="116"/>
        <v/>
      </c>
      <c r="O824" s="21" t="str">
        <f>IF(FLOTA!A824="","",FLOTA!A824)</f>
        <v/>
      </c>
      <c r="P824" s="21" t="str">
        <f>IF(FLOTA!B824="","",FLOTA!B824)</f>
        <v/>
      </c>
      <c r="Q824" s="21" t="str">
        <f>IF(FLOTA!C824="","",FLOTA!C824)</f>
        <v/>
      </c>
      <c r="R824" s="21" t="str">
        <f>IF(FLOTA!D824="","",FLOTA!D824)</f>
        <v/>
      </c>
      <c r="S824" s="21" t="str">
        <f>IF(FLOTA!E824="","",FLOTA!E824)</f>
        <v/>
      </c>
      <c r="T824" s="21" t="str">
        <f>IF(FLOTA!F824="","",FLOTA!F824)</f>
        <v/>
      </c>
      <c r="U824" s="21" t="str">
        <f>IF(FLOTA!G824="","",FLOTA!G824)</f>
        <v/>
      </c>
      <c r="V824" s="21" t="str">
        <f>IF(FLOTA!H824="","",FLOTA!H824)</f>
        <v/>
      </c>
      <c r="W824" s="21" t="str">
        <f>IF(FLOTA!L824="","",FLOTA!L824)</f>
        <v/>
      </c>
      <c r="X824" s="25" t="str">
        <f t="shared" si="117"/>
        <v/>
      </c>
      <c r="Y824" s="24" t="str">
        <f t="shared" si="118"/>
        <v/>
      </c>
      <c r="Z824" s="25" t="str">
        <f t="shared" si="119"/>
        <v/>
      </c>
    </row>
    <row r="825" spans="9:26">
      <c r="I825" s="24">
        <f t="shared" si="111"/>
        <v>0</v>
      </c>
      <c r="J825" s="24" t="str">
        <f t="shared" si="112"/>
        <v>NO</v>
      </c>
      <c r="K825" s="24" t="str">
        <f t="shared" si="113"/>
        <v>NO</v>
      </c>
      <c r="L825" s="24" t="str">
        <f t="shared" si="114"/>
        <v>NO</v>
      </c>
      <c r="M825" s="24" t="str">
        <f t="shared" si="115"/>
        <v>NO</v>
      </c>
      <c r="N825" s="18" t="str">
        <f t="shared" si="116"/>
        <v/>
      </c>
      <c r="O825" s="21" t="str">
        <f>IF(FLOTA!A825="","",FLOTA!A825)</f>
        <v/>
      </c>
      <c r="P825" s="21" t="str">
        <f>IF(FLOTA!B825="","",FLOTA!B825)</f>
        <v/>
      </c>
      <c r="Q825" s="21" t="str">
        <f>IF(FLOTA!C825="","",FLOTA!C825)</f>
        <v/>
      </c>
      <c r="R825" s="21" t="str">
        <f>IF(FLOTA!D825="","",FLOTA!D825)</f>
        <v/>
      </c>
      <c r="S825" s="21" t="str">
        <f>IF(FLOTA!E825="","",FLOTA!E825)</f>
        <v/>
      </c>
      <c r="T825" s="21" t="str">
        <f>IF(FLOTA!F825="","",FLOTA!F825)</f>
        <v/>
      </c>
      <c r="U825" s="21" t="str">
        <f>IF(FLOTA!G825="","",FLOTA!G825)</f>
        <v/>
      </c>
      <c r="V825" s="21" t="str">
        <f>IF(FLOTA!H825="","",FLOTA!H825)</f>
        <v/>
      </c>
      <c r="W825" s="21" t="str">
        <f>IF(FLOTA!L825="","",FLOTA!L825)</f>
        <v/>
      </c>
      <c r="X825" s="25" t="str">
        <f t="shared" si="117"/>
        <v/>
      </c>
      <c r="Y825" s="24" t="str">
        <f t="shared" si="118"/>
        <v/>
      </c>
      <c r="Z825" s="25" t="str">
        <f t="shared" si="119"/>
        <v/>
      </c>
    </row>
    <row r="826" spans="9:26">
      <c r="I826" s="24">
        <f t="shared" si="111"/>
        <v>0</v>
      </c>
      <c r="J826" s="24" t="str">
        <f t="shared" si="112"/>
        <v>NO</v>
      </c>
      <c r="K826" s="24" t="str">
        <f t="shared" si="113"/>
        <v>NO</v>
      </c>
      <c r="L826" s="24" t="str">
        <f t="shared" si="114"/>
        <v>NO</v>
      </c>
      <c r="M826" s="24" t="str">
        <f t="shared" si="115"/>
        <v>NO</v>
      </c>
      <c r="N826" s="18" t="str">
        <f t="shared" si="116"/>
        <v/>
      </c>
      <c r="O826" s="21" t="str">
        <f>IF(FLOTA!A826="","",FLOTA!A826)</f>
        <v/>
      </c>
      <c r="P826" s="21" t="str">
        <f>IF(FLOTA!B826="","",FLOTA!B826)</f>
        <v/>
      </c>
      <c r="Q826" s="21" t="str">
        <f>IF(FLOTA!C826="","",FLOTA!C826)</f>
        <v/>
      </c>
      <c r="R826" s="21" t="str">
        <f>IF(FLOTA!D826="","",FLOTA!D826)</f>
        <v/>
      </c>
      <c r="S826" s="21" t="str">
        <f>IF(FLOTA!E826="","",FLOTA!E826)</f>
        <v/>
      </c>
      <c r="T826" s="21" t="str">
        <f>IF(FLOTA!F826="","",FLOTA!F826)</f>
        <v/>
      </c>
      <c r="U826" s="21" t="str">
        <f>IF(FLOTA!G826="","",FLOTA!G826)</f>
        <v/>
      </c>
      <c r="V826" s="21" t="str">
        <f>IF(FLOTA!H826="","",FLOTA!H826)</f>
        <v/>
      </c>
      <c r="W826" s="21" t="str">
        <f>IF(FLOTA!L826="","",FLOTA!L826)</f>
        <v/>
      </c>
      <c r="X826" s="25" t="str">
        <f t="shared" si="117"/>
        <v/>
      </c>
      <c r="Y826" s="24" t="str">
        <f t="shared" si="118"/>
        <v/>
      </c>
      <c r="Z826" s="25" t="str">
        <f t="shared" si="119"/>
        <v/>
      </c>
    </row>
    <row r="827" spans="9:26">
      <c r="I827" s="24">
        <f t="shared" si="111"/>
        <v>0</v>
      </c>
      <c r="J827" s="24" t="str">
        <f t="shared" si="112"/>
        <v>NO</v>
      </c>
      <c r="K827" s="24" t="str">
        <f t="shared" si="113"/>
        <v>NO</v>
      </c>
      <c r="L827" s="24" t="str">
        <f t="shared" si="114"/>
        <v>NO</v>
      </c>
      <c r="M827" s="24" t="str">
        <f t="shared" si="115"/>
        <v>NO</v>
      </c>
      <c r="N827" s="18" t="str">
        <f t="shared" si="116"/>
        <v/>
      </c>
      <c r="O827" s="21" t="str">
        <f>IF(FLOTA!A827="","",FLOTA!A827)</f>
        <v/>
      </c>
      <c r="P827" s="21" t="str">
        <f>IF(FLOTA!B827="","",FLOTA!B827)</f>
        <v/>
      </c>
      <c r="Q827" s="21" t="str">
        <f>IF(FLOTA!C827="","",FLOTA!C827)</f>
        <v/>
      </c>
      <c r="R827" s="21" t="str">
        <f>IF(FLOTA!D827="","",FLOTA!D827)</f>
        <v/>
      </c>
      <c r="S827" s="21" t="str">
        <f>IF(FLOTA!E827="","",FLOTA!E827)</f>
        <v/>
      </c>
      <c r="T827" s="21" t="str">
        <f>IF(FLOTA!F827="","",FLOTA!F827)</f>
        <v/>
      </c>
      <c r="U827" s="21" t="str">
        <f>IF(FLOTA!G827="","",FLOTA!G827)</f>
        <v/>
      </c>
      <c r="V827" s="21" t="str">
        <f>IF(FLOTA!H827="","",FLOTA!H827)</f>
        <v/>
      </c>
      <c r="W827" s="21" t="str">
        <f>IF(FLOTA!L827="","",FLOTA!L827)</f>
        <v/>
      </c>
      <c r="X827" s="25" t="str">
        <f t="shared" si="117"/>
        <v/>
      </c>
      <c r="Y827" s="24" t="str">
        <f t="shared" si="118"/>
        <v/>
      </c>
      <c r="Z827" s="25" t="str">
        <f t="shared" si="119"/>
        <v/>
      </c>
    </row>
    <row r="828" spans="9:26">
      <c r="I828" s="24">
        <f t="shared" si="111"/>
        <v>0</v>
      </c>
      <c r="J828" s="24" t="str">
        <f t="shared" si="112"/>
        <v>NO</v>
      </c>
      <c r="K828" s="24" t="str">
        <f t="shared" si="113"/>
        <v>NO</v>
      </c>
      <c r="L828" s="24" t="str">
        <f t="shared" si="114"/>
        <v>NO</v>
      </c>
      <c r="M828" s="24" t="str">
        <f t="shared" si="115"/>
        <v>NO</v>
      </c>
      <c r="N828" s="18" t="str">
        <f t="shared" si="116"/>
        <v/>
      </c>
      <c r="O828" s="21" t="str">
        <f>IF(FLOTA!A828="","",FLOTA!A828)</f>
        <v/>
      </c>
      <c r="P828" s="21" t="str">
        <f>IF(FLOTA!B828="","",FLOTA!B828)</f>
        <v/>
      </c>
      <c r="Q828" s="21" t="str">
        <f>IF(FLOTA!C828="","",FLOTA!C828)</f>
        <v/>
      </c>
      <c r="R828" s="21" t="str">
        <f>IF(FLOTA!D828="","",FLOTA!D828)</f>
        <v/>
      </c>
      <c r="S828" s="21" t="str">
        <f>IF(FLOTA!E828="","",FLOTA!E828)</f>
        <v/>
      </c>
      <c r="T828" s="21" t="str">
        <f>IF(FLOTA!F828="","",FLOTA!F828)</f>
        <v/>
      </c>
      <c r="U828" s="21" t="str">
        <f>IF(FLOTA!G828="","",FLOTA!G828)</f>
        <v/>
      </c>
      <c r="V828" s="21" t="str">
        <f>IF(FLOTA!H828="","",FLOTA!H828)</f>
        <v/>
      </c>
      <c r="W828" s="21" t="str">
        <f>IF(FLOTA!L828="","",FLOTA!L828)</f>
        <v/>
      </c>
      <c r="X828" s="25" t="str">
        <f t="shared" si="117"/>
        <v/>
      </c>
      <c r="Y828" s="24" t="str">
        <f t="shared" si="118"/>
        <v/>
      </c>
      <c r="Z828" s="25" t="str">
        <f t="shared" si="119"/>
        <v/>
      </c>
    </row>
    <row r="829" spans="9:26">
      <c r="I829" s="24">
        <f t="shared" si="111"/>
        <v>0</v>
      </c>
      <c r="J829" s="24" t="str">
        <f t="shared" si="112"/>
        <v>NO</v>
      </c>
      <c r="K829" s="24" t="str">
        <f t="shared" si="113"/>
        <v>NO</v>
      </c>
      <c r="L829" s="24" t="str">
        <f t="shared" si="114"/>
        <v>NO</v>
      </c>
      <c r="M829" s="24" t="str">
        <f t="shared" si="115"/>
        <v>NO</v>
      </c>
      <c r="N829" s="18" t="str">
        <f t="shared" si="116"/>
        <v/>
      </c>
      <c r="O829" s="21" t="str">
        <f>IF(FLOTA!A829="","",FLOTA!A829)</f>
        <v/>
      </c>
      <c r="P829" s="21" t="str">
        <f>IF(FLOTA!B829="","",FLOTA!B829)</f>
        <v/>
      </c>
      <c r="Q829" s="21" t="str">
        <f>IF(FLOTA!C829="","",FLOTA!C829)</f>
        <v/>
      </c>
      <c r="R829" s="21" t="str">
        <f>IF(FLOTA!D829="","",FLOTA!D829)</f>
        <v/>
      </c>
      <c r="S829" s="21" t="str">
        <f>IF(FLOTA!E829="","",FLOTA!E829)</f>
        <v/>
      </c>
      <c r="T829" s="21" t="str">
        <f>IF(FLOTA!F829="","",FLOTA!F829)</f>
        <v/>
      </c>
      <c r="U829" s="21" t="str">
        <f>IF(FLOTA!G829="","",FLOTA!G829)</f>
        <v/>
      </c>
      <c r="V829" s="21" t="str">
        <f>IF(FLOTA!H829="","",FLOTA!H829)</f>
        <v/>
      </c>
      <c r="W829" s="21" t="str">
        <f>IF(FLOTA!L829="","",FLOTA!L829)</f>
        <v/>
      </c>
      <c r="X829" s="25" t="str">
        <f t="shared" si="117"/>
        <v/>
      </c>
      <c r="Y829" s="24" t="str">
        <f t="shared" si="118"/>
        <v/>
      </c>
      <c r="Z829" s="25" t="str">
        <f t="shared" si="119"/>
        <v/>
      </c>
    </row>
    <row r="830" spans="9:26">
      <c r="I830" s="24">
        <f t="shared" si="111"/>
        <v>0</v>
      </c>
      <c r="J830" s="24" t="str">
        <f t="shared" si="112"/>
        <v>NO</v>
      </c>
      <c r="K830" s="24" t="str">
        <f t="shared" si="113"/>
        <v>NO</v>
      </c>
      <c r="L830" s="24" t="str">
        <f t="shared" si="114"/>
        <v>NO</v>
      </c>
      <c r="M830" s="24" t="str">
        <f t="shared" si="115"/>
        <v>NO</v>
      </c>
      <c r="N830" s="18" t="str">
        <f t="shared" si="116"/>
        <v/>
      </c>
      <c r="O830" s="21" t="str">
        <f>IF(FLOTA!A830="","",FLOTA!A830)</f>
        <v/>
      </c>
      <c r="P830" s="21" t="str">
        <f>IF(FLOTA!B830="","",FLOTA!B830)</f>
        <v/>
      </c>
      <c r="Q830" s="21" t="str">
        <f>IF(FLOTA!C830="","",FLOTA!C830)</f>
        <v/>
      </c>
      <c r="R830" s="21" t="str">
        <f>IF(FLOTA!D830="","",FLOTA!D830)</f>
        <v/>
      </c>
      <c r="S830" s="21" t="str">
        <f>IF(FLOTA!E830="","",FLOTA!E830)</f>
        <v/>
      </c>
      <c r="T830" s="21" t="str">
        <f>IF(FLOTA!F830="","",FLOTA!F830)</f>
        <v/>
      </c>
      <c r="U830" s="21" t="str">
        <f>IF(FLOTA!G830="","",FLOTA!G830)</f>
        <v/>
      </c>
      <c r="V830" s="21" t="str">
        <f>IF(FLOTA!H830="","",FLOTA!H830)</f>
        <v/>
      </c>
      <c r="W830" s="21" t="str">
        <f>IF(FLOTA!L830="","",FLOTA!L830)</f>
        <v/>
      </c>
      <c r="X830" s="25" t="str">
        <f t="shared" si="117"/>
        <v/>
      </c>
      <c r="Y830" s="24" t="str">
        <f t="shared" si="118"/>
        <v/>
      </c>
      <c r="Z830" s="25" t="str">
        <f t="shared" si="119"/>
        <v/>
      </c>
    </row>
    <row r="831" spans="9:26">
      <c r="I831" s="24">
        <f t="shared" si="111"/>
        <v>0</v>
      </c>
      <c r="J831" s="24" t="str">
        <f t="shared" si="112"/>
        <v>NO</v>
      </c>
      <c r="K831" s="24" t="str">
        <f t="shared" si="113"/>
        <v>NO</v>
      </c>
      <c r="L831" s="24" t="str">
        <f t="shared" si="114"/>
        <v>NO</v>
      </c>
      <c r="M831" s="24" t="str">
        <f t="shared" si="115"/>
        <v>NO</v>
      </c>
      <c r="N831" s="18" t="str">
        <f t="shared" si="116"/>
        <v/>
      </c>
      <c r="O831" s="21" t="str">
        <f>IF(FLOTA!A831="","",FLOTA!A831)</f>
        <v/>
      </c>
      <c r="P831" s="21" t="str">
        <f>IF(FLOTA!B831="","",FLOTA!B831)</f>
        <v/>
      </c>
      <c r="Q831" s="21" t="str">
        <f>IF(FLOTA!C831="","",FLOTA!C831)</f>
        <v/>
      </c>
      <c r="R831" s="21" t="str">
        <f>IF(FLOTA!D831="","",FLOTA!D831)</f>
        <v/>
      </c>
      <c r="S831" s="21" t="str">
        <f>IF(FLOTA!E831="","",FLOTA!E831)</f>
        <v/>
      </c>
      <c r="T831" s="21" t="str">
        <f>IF(FLOTA!F831="","",FLOTA!F831)</f>
        <v/>
      </c>
      <c r="U831" s="21" t="str">
        <f>IF(FLOTA!G831="","",FLOTA!G831)</f>
        <v/>
      </c>
      <c r="V831" s="21" t="str">
        <f>IF(FLOTA!H831="","",FLOTA!H831)</f>
        <v/>
      </c>
      <c r="W831" s="21" t="str">
        <f>IF(FLOTA!L831="","",FLOTA!L831)</f>
        <v/>
      </c>
      <c r="X831" s="25" t="str">
        <f t="shared" si="117"/>
        <v/>
      </c>
      <c r="Y831" s="24" t="str">
        <f t="shared" si="118"/>
        <v/>
      </c>
      <c r="Z831" s="25" t="str">
        <f t="shared" si="119"/>
        <v/>
      </c>
    </row>
    <row r="832" spans="9:26">
      <c r="I832" s="24">
        <f t="shared" si="111"/>
        <v>0</v>
      </c>
      <c r="J832" s="24" t="str">
        <f t="shared" si="112"/>
        <v>NO</v>
      </c>
      <c r="K832" s="24" t="str">
        <f t="shared" si="113"/>
        <v>NO</v>
      </c>
      <c r="L832" s="24" t="str">
        <f t="shared" si="114"/>
        <v>NO</v>
      </c>
      <c r="M832" s="24" t="str">
        <f t="shared" si="115"/>
        <v>NO</v>
      </c>
      <c r="N832" s="18" t="str">
        <f t="shared" si="116"/>
        <v/>
      </c>
      <c r="O832" s="21" t="str">
        <f>IF(FLOTA!A832="","",FLOTA!A832)</f>
        <v/>
      </c>
      <c r="P832" s="21" t="str">
        <f>IF(FLOTA!B832="","",FLOTA!B832)</f>
        <v/>
      </c>
      <c r="Q832" s="21" t="str">
        <f>IF(FLOTA!C832="","",FLOTA!C832)</f>
        <v/>
      </c>
      <c r="R832" s="21" t="str">
        <f>IF(FLOTA!D832="","",FLOTA!D832)</f>
        <v/>
      </c>
      <c r="S832" s="21" t="str">
        <f>IF(FLOTA!E832="","",FLOTA!E832)</f>
        <v/>
      </c>
      <c r="T832" s="21" t="str">
        <f>IF(FLOTA!F832="","",FLOTA!F832)</f>
        <v/>
      </c>
      <c r="U832" s="21" t="str">
        <f>IF(FLOTA!G832="","",FLOTA!G832)</f>
        <v/>
      </c>
      <c r="V832" s="21" t="str">
        <f>IF(FLOTA!H832="","",FLOTA!H832)</f>
        <v/>
      </c>
      <c r="W832" s="21" t="str">
        <f>IF(FLOTA!L832="","",FLOTA!L832)</f>
        <v/>
      </c>
      <c r="X832" s="25" t="str">
        <f t="shared" si="117"/>
        <v/>
      </c>
      <c r="Y832" s="24" t="str">
        <f t="shared" si="118"/>
        <v/>
      </c>
      <c r="Z832" s="25" t="str">
        <f t="shared" si="119"/>
        <v/>
      </c>
    </row>
    <row r="833" spans="9:26">
      <c r="I833" s="24">
        <f t="shared" si="111"/>
        <v>0</v>
      </c>
      <c r="J833" s="24" t="str">
        <f t="shared" si="112"/>
        <v>NO</v>
      </c>
      <c r="K833" s="24" t="str">
        <f t="shared" si="113"/>
        <v>NO</v>
      </c>
      <c r="L833" s="24" t="str">
        <f t="shared" si="114"/>
        <v>NO</v>
      </c>
      <c r="M833" s="24" t="str">
        <f t="shared" si="115"/>
        <v>NO</v>
      </c>
      <c r="N833" s="18" t="str">
        <f t="shared" si="116"/>
        <v/>
      </c>
      <c r="O833" s="21" t="str">
        <f>IF(FLOTA!A833="","",FLOTA!A833)</f>
        <v/>
      </c>
      <c r="P833" s="21" t="str">
        <f>IF(FLOTA!B833="","",FLOTA!B833)</f>
        <v/>
      </c>
      <c r="Q833" s="21" t="str">
        <f>IF(FLOTA!C833="","",FLOTA!C833)</f>
        <v/>
      </c>
      <c r="R833" s="21" t="str">
        <f>IF(FLOTA!D833="","",FLOTA!D833)</f>
        <v/>
      </c>
      <c r="S833" s="21" t="str">
        <f>IF(FLOTA!E833="","",FLOTA!E833)</f>
        <v/>
      </c>
      <c r="T833" s="21" t="str">
        <f>IF(FLOTA!F833="","",FLOTA!F833)</f>
        <v/>
      </c>
      <c r="U833" s="21" t="str">
        <f>IF(FLOTA!G833="","",FLOTA!G833)</f>
        <v/>
      </c>
      <c r="V833" s="21" t="str">
        <f>IF(FLOTA!H833="","",FLOTA!H833)</f>
        <v/>
      </c>
      <c r="W833" s="21" t="str">
        <f>IF(FLOTA!L833="","",FLOTA!L833)</f>
        <v/>
      </c>
      <c r="X833" s="25" t="str">
        <f t="shared" si="117"/>
        <v/>
      </c>
      <c r="Y833" s="24" t="str">
        <f t="shared" si="118"/>
        <v/>
      </c>
      <c r="Z833" s="25" t="str">
        <f t="shared" si="119"/>
        <v/>
      </c>
    </row>
    <row r="834" spans="9:26">
      <c r="I834" s="24">
        <f t="shared" si="111"/>
        <v>0</v>
      </c>
      <c r="J834" s="24" t="str">
        <f t="shared" si="112"/>
        <v>NO</v>
      </c>
      <c r="K834" s="24" t="str">
        <f t="shared" si="113"/>
        <v>NO</v>
      </c>
      <c r="L834" s="24" t="str">
        <f t="shared" si="114"/>
        <v>NO</v>
      </c>
      <c r="M834" s="24" t="str">
        <f t="shared" si="115"/>
        <v>NO</v>
      </c>
      <c r="N834" s="18" t="str">
        <f t="shared" si="116"/>
        <v/>
      </c>
      <c r="O834" s="21" t="str">
        <f>IF(FLOTA!A834="","",FLOTA!A834)</f>
        <v/>
      </c>
      <c r="P834" s="21" t="str">
        <f>IF(FLOTA!B834="","",FLOTA!B834)</f>
        <v/>
      </c>
      <c r="Q834" s="21" t="str">
        <f>IF(FLOTA!C834="","",FLOTA!C834)</f>
        <v/>
      </c>
      <c r="R834" s="21" t="str">
        <f>IF(FLOTA!D834="","",FLOTA!D834)</f>
        <v/>
      </c>
      <c r="S834" s="21" t="str">
        <f>IF(FLOTA!E834="","",FLOTA!E834)</f>
        <v/>
      </c>
      <c r="T834" s="21" t="str">
        <f>IF(FLOTA!F834="","",FLOTA!F834)</f>
        <v/>
      </c>
      <c r="U834" s="21" t="str">
        <f>IF(FLOTA!G834="","",FLOTA!G834)</f>
        <v/>
      </c>
      <c r="V834" s="21" t="str">
        <f>IF(FLOTA!H834="","",FLOTA!H834)</f>
        <v/>
      </c>
      <c r="W834" s="21" t="str">
        <f>IF(FLOTA!L834="","",FLOTA!L834)</f>
        <v/>
      </c>
      <c r="X834" s="25" t="str">
        <f t="shared" si="117"/>
        <v/>
      </c>
      <c r="Y834" s="24" t="str">
        <f t="shared" si="118"/>
        <v/>
      </c>
      <c r="Z834" s="25" t="str">
        <f t="shared" si="119"/>
        <v/>
      </c>
    </row>
    <row r="835" spans="9:26">
      <c r="I835" s="24">
        <f t="shared" ref="I835:I898" si="120">IF(N835="",0,IFERROR(K835*J835+L835,"NO"))</f>
        <v>0</v>
      </c>
      <c r="J835" s="24" t="str">
        <f t="shared" ref="J835:J898" si="121">IF(N835="","NO",RANK(X835,$X$2:$X$1001))</f>
        <v>NO</v>
      </c>
      <c r="K835" s="24" t="str">
        <f t="shared" ref="K835:K898" si="122">IF(N835="","NO",RANK(Z835,$Z$2:$Z$1001))</f>
        <v>NO</v>
      </c>
      <c r="L835" s="24" t="str">
        <f t="shared" ref="L835:L898" si="123">IFERROR(IF(N835="","NO",RANK(N835,$N$2:$N$1001)),100)</f>
        <v>NO</v>
      </c>
      <c r="M835" s="24" t="str">
        <f t="shared" ref="M835:M898" si="124">IF(N835="","NO",RANK(I835,$I$2:$I$1001))</f>
        <v>NO</v>
      </c>
      <c r="N835" s="18" t="str">
        <f t="shared" ref="N835:N898" si="125">IF(X835=$D$3,O835,"")</f>
        <v/>
      </c>
      <c r="O835" s="21" t="str">
        <f>IF(FLOTA!A835="","",FLOTA!A835)</f>
        <v/>
      </c>
      <c r="P835" s="21" t="str">
        <f>IF(FLOTA!B835="","",FLOTA!B835)</f>
        <v/>
      </c>
      <c r="Q835" s="21" t="str">
        <f>IF(FLOTA!C835="","",FLOTA!C835)</f>
        <v/>
      </c>
      <c r="R835" s="21" t="str">
        <f>IF(FLOTA!D835="","",FLOTA!D835)</f>
        <v/>
      </c>
      <c r="S835" s="21" t="str">
        <f>IF(FLOTA!E835="","",FLOTA!E835)</f>
        <v/>
      </c>
      <c r="T835" s="21" t="str">
        <f>IF(FLOTA!F835="","",FLOTA!F835)</f>
        <v/>
      </c>
      <c r="U835" s="21" t="str">
        <f>IF(FLOTA!G835="","",FLOTA!G835)</f>
        <v/>
      </c>
      <c r="V835" s="21" t="str">
        <f>IF(FLOTA!H835="","",FLOTA!H835)</f>
        <v/>
      </c>
      <c r="W835" s="21" t="str">
        <f>IF(FLOTA!L835="","",FLOTA!L835)</f>
        <v/>
      </c>
      <c r="X835" s="25" t="str">
        <f t="shared" ref="X835:X898" si="126">IF(Y835=$F$2,IFERROR(MONTH(S835),""),"")</f>
        <v/>
      </c>
      <c r="Y835" s="24" t="str">
        <f t="shared" ref="Y835:Y898" si="127">IFERROR(YEAR(S835),"")</f>
        <v/>
      </c>
      <c r="Z835" s="25" t="str">
        <f t="shared" ref="Z835:Z898" si="128">IF(X835=$D$3,IFERROR(DAY(S835),""),"")</f>
        <v/>
      </c>
    </row>
    <row r="836" spans="9:26">
      <c r="I836" s="24">
        <f t="shared" si="120"/>
        <v>0</v>
      </c>
      <c r="J836" s="24" t="str">
        <f t="shared" si="121"/>
        <v>NO</v>
      </c>
      <c r="K836" s="24" t="str">
        <f t="shared" si="122"/>
        <v>NO</v>
      </c>
      <c r="L836" s="24" t="str">
        <f t="shared" si="123"/>
        <v>NO</v>
      </c>
      <c r="M836" s="24" t="str">
        <f t="shared" si="124"/>
        <v>NO</v>
      </c>
      <c r="N836" s="18" t="str">
        <f t="shared" si="125"/>
        <v/>
      </c>
      <c r="O836" s="21" t="str">
        <f>IF(FLOTA!A836="","",FLOTA!A836)</f>
        <v/>
      </c>
      <c r="P836" s="21" t="str">
        <f>IF(FLOTA!B836="","",FLOTA!B836)</f>
        <v/>
      </c>
      <c r="Q836" s="21" t="str">
        <f>IF(FLOTA!C836="","",FLOTA!C836)</f>
        <v/>
      </c>
      <c r="R836" s="21" t="str">
        <f>IF(FLOTA!D836="","",FLOTA!D836)</f>
        <v/>
      </c>
      <c r="S836" s="21" t="str">
        <f>IF(FLOTA!E836="","",FLOTA!E836)</f>
        <v/>
      </c>
      <c r="T836" s="21" t="str">
        <f>IF(FLOTA!F836="","",FLOTA!F836)</f>
        <v/>
      </c>
      <c r="U836" s="21" t="str">
        <f>IF(FLOTA!G836="","",FLOTA!G836)</f>
        <v/>
      </c>
      <c r="V836" s="21" t="str">
        <f>IF(FLOTA!H836="","",FLOTA!H836)</f>
        <v/>
      </c>
      <c r="W836" s="21" t="str">
        <f>IF(FLOTA!L836="","",FLOTA!L836)</f>
        <v/>
      </c>
      <c r="X836" s="25" t="str">
        <f t="shared" si="126"/>
        <v/>
      </c>
      <c r="Y836" s="24" t="str">
        <f t="shared" si="127"/>
        <v/>
      </c>
      <c r="Z836" s="25" t="str">
        <f t="shared" si="128"/>
        <v/>
      </c>
    </row>
    <row r="837" spans="9:26">
      <c r="I837" s="24">
        <f t="shared" si="120"/>
        <v>0</v>
      </c>
      <c r="J837" s="24" t="str">
        <f t="shared" si="121"/>
        <v>NO</v>
      </c>
      <c r="K837" s="24" t="str">
        <f t="shared" si="122"/>
        <v>NO</v>
      </c>
      <c r="L837" s="24" t="str">
        <f t="shared" si="123"/>
        <v>NO</v>
      </c>
      <c r="M837" s="24" t="str">
        <f t="shared" si="124"/>
        <v>NO</v>
      </c>
      <c r="N837" s="18" t="str">
        <f t="shared" si="125"/>
        <v/>
      </c>
      <c r="O837" s="21" t="str">
        <f>IF(FLOTA!A837="","",FLOTA!A837)</f>
        <v/>
      </c>
      <c r="P837" s="21" t="str">
        <f>IF(FLOTA!B837="","",FLOTA!B837)</f>
        <v/>
      </c>
      <c r="Q837" s="21" t="str">
        <f>IF(FLOTA!C837="","",FLOTA!C837)</f>
        <v/>
      </c>
      <c r="R837" s="21" t="str">
        <f>IF(FLOTA!D837="","",FLOTA!D837)</f>
        <v/>
      </c>
      <c r="S837" s="21" t="str">
        <f>IF(FLOTA!E837="","",FLOTA!E837)</f>
        <v/>
      </c>
      <c r="T837" s="21" t="str">
        <f>IF(FLOTA!F837="","",FLOTA!F837)</f>
        <v/>
      </c>
      <c r="U837" s="21" t="str">
        <f>IF(FLOTA!G837="","",FLOTA!G837)</f>
        <v/>
      </c>
      <c r="V837" s="21" t="str">
        <f>IF(FLOTA!H837="","",FLOTA!H837)</f>
        <v/>
      </c>
      <c r="W837" s="21" t="str">
        <f>IF(FLOTA!L837="","",FLOTA!L837)</f>
        <v/>
      </c>
      <c r="X837" s="25" t="str">
        <f t="shared" si="126"/>
        <v/>
      </c>
      <c r="Y837" s="24" t="str">
        <f t="shared" si="127"/>
        <v/>
      </c>
      <c r="Z837" s="25" t="str">
        <f t="shared" si="128"/>
        <v/>
      </c>
    </row>
    <row r="838" spans="9:26">
      <c r="I838" s="24">
        <f t="shared" si="120"/>
        <v>0</v>
      </c>
      <c r="J838" s="24" t="str">
        <f t="shared" si="121"/>
        <v>NO</v>
      </c>
      <c r="K838" s="24" t="str">
        <f t="shared" si="122"/>
        <v>NO</v>
      </c>
      <c r="L838" s="24" t="str">
        <f t="shared" si="123"/>
        <v>NO</v>
      </c>
      <c r="M838" s="24" t="str">
        <f t="shared" si="124"/>
        <v>NO</v>
      </c>
      <c r="N838" s="18" t="str">
        <f t="shared" si="125"/>
        <v/>
      </c>
      <c r="O838" s="21" t="str">
        <f>IF(FLOTA!A838="","",FLOTA!A838)</f>
        <v/>
      </c>
      <c r="P838" s="21" t="str">
        <f>IF(FLOTA!B838="","",FLOTA!B838)</f>
        <v/>
      </c>
      <c r="Q838" s="21" t="str">
        <f>IF(FLOTA!C838="","",FLOTA!C838)</f>
        <v/>
      </c>
      <c r="R838" s="21" t="str">
        <f>IF(FLOTA!D838="","",FLOTA!D838)</f>
        <v/>
      </c>
      <c r="S838" s="21" t="str">
        <f>IF(FLOTA!E838="","",FLOTA!E838)</f>
        <v/>
      </c>
      <c r="T838" s="21" t="str">
        <f>IF(FLOTA!F838="","",FLOTA!F838)</f>
        <v/>
      </c>
      <c r="U838" s="21" t="str">
        <f>IF(FLOTA!G838="","",FLOTA!G838)</f>
        <v/>
      </c>
      <c r="V838" s="21" t="str">
        <f>IF(FLOTA!H838="","",FLOTA!H838)</f>
        <v/>
      </c>
      <c r="W838" s="21" t="str">
        <f>IF(FLOTA!L838="","",FLOTA!L838)</f>
        <v/>
      </c>
      <c r="X838" s="25" t="str">
        <f t="shared" si="126"/>
        <v/>
      </c>
      <c r="Y838" s="24" t="str">
        <f t="shared" si="127"/>
        <v/>
      </c>
      <c r="Z838" s="25" t="str">
        <f t="shared" si="128"/>
        <v/>
      </c>
    </row>
    <row r="839" spans="9:26">
      <c r="I839" s="24">
        <f t="shared" si="120"/>
        <v>0</v>
      </c>
      <c r="J839" s="24" t="str">
        <f t="shared" si="121"/>
        <v>NO</v>
      </c>
      <c r="K839" s="24" t="str">
        <f t="shared" si="122"/>
        <v>NO</v>
      </c>
      <c r="L839" s="24" t="str">
        <f t="shared" si="123"/>
        <v>NO</v>
      </c>
      <c r="M839" s="24" t="str">
        <f t="shared" si="124"/>
        <v>NO</v>
      </c>
      <c r="N839" s="18" t="str">
        <f t="shared" si="125"/>
        <v/>
      </c>
      <c r="O839" s="21" t="str">
        <f>IF(FLOTA!A839="","",FLOTA!A839)</f>
        <v/>
      </c>
      <c r="P839" s="21" t="str">
        <f>IF(FLOTA!B839="","",FLOTA!B839)</f>
        <v/>
      </c>
      <c r="Q839" s="21" t="str">
        <f>IF(FLOTA!C839="","",FLOTA!C839)</f>
        <v/>
      </c>
      <c r="R839" s="21" t="str">
        <f>IF(FLOTA!D839="","",FLOTA!D839)</f>
        <v/>
      </c>
      <c r="S839" s="21" t="str">
        <f>IF(FLOTA!E839="","",FLOTA!E839)</f>
        <v/>
      </c>
      <c r="T839" s="21" t="str">
        <f>IF(FLOTA!F839="","",FLOTA!F839)</f>
        <v/>
      </c>
      <c r="U839" s="21" t="str">
        <f>IF(FLOTA!G839="","",FLOTA!G839)</f>
        <v/>
      </c>
      <c r="V839" s="21" t="str">
        <f>IF(FLOTA!H839="","",FLOTA!H839)</f>
        <v/>
      </c>
      <c r="W839" s="21" t="str">
        <f>IF(FLOTA!L839="","",FLOTA!L839)</f>
        <v/>
      </c>
      <c r="X839" s="25" t="str">
        <f t="shared" si="126"/>
        <v/>
      </c>
      <c r="Y839" s="24" t="str">
        <f t="shared" si="127"/>
        <v/>
      </c>
      <c r="Z839" s="25" t="str">
        <f t="shared" si="128"/>
        <v/>
      </c>
    </row>
    <row r="840" spans="9:26">
      <c r="I840" s="24">
        <f t="shared" si="120"/>
        <v>0</v>
      </c>
      <c r="J840" s="24" t="str">
        <f t="shared" si="121"/>
        <v>NO</v>
      </c>
      <c r="K840" s="24" t="str">
        <f t="shared" si="122"/>
        <v>NO</v>
      </c>
      <c r="L840" s="24" t="str">
        <f t="shared" si="123"/>
        <v>NO</v>
      </c>
      <c r="M840" s="24" t="str">
        <f t="shared" si="124"/>
        <v>NO</v>
      </c>
      <c r="N840" s="18" t="str">
        <f t="shared" si="125"/>
        <v/>
      </c>
      <c r="O840" s="21" t="str">
        <f>IF(FLOTA!A840="","",FLOTA!A840)</f>
        <v/>
      </c>
      <c r="P840" s="21" t="str">
        <f>IF(FLOTA!B840="","",FLOTA!B840)</f>
        <v/>
      </c>
      <c r="Q840" s="21" t="str">
        <f>IF(FLOTA!C840="","",FLOTA!C840)</f>
        <v/>
      </c>
      <c r="R840" s="21" t="str">
        <f>IF(FLOTA!D840="","",FLOTA!D840)</f>
        <v/>
      </c>
      <c r="S840" s="21" t="str">
        <f>IF(FLOTA!E840="","",FLOTA!E840)</f>
        <v/>
      </c>
      <c r="T840" s="21" t="str">
        <f>IF(FLOTA!F840="","",FLOTA!F840)</f>
        <v/>
      </c>
      <c r="U840" s="21" t="str">
        <f>IF(FLOTA!G840="","",FLOTA!G840)</f>
        <v/>
      </c>
      <c r="V840" s="21" t="str">
        <f>IF(FLOTA!H840="","",FLOTA!H840)</f>
        <v/>
      </c>
      <c r="W840" s="21" t="str">
        <f>IF(FLOTA!L840="","",FLOTA!L840)</f>
        <v/>
      </c>
      <c r="X840" s="25" t="str">
        <f t="shared" si="126"/>
        <v/>
      </c>
      <c r="Y840" s="24" t="str">
        <f t="shared" si="127"/>
        <v/>
      </c>
      <c r="Z840" s="25" t="str">
        <f t="shared" si="128"/>
        <v/>
      </c>
    </row>
    <row r="841" spans="9:26">
      <c r="I841" s="24">
        <f t="shared" si="120"/>
        <v>0</v>
      </c>
      <c r="J841" s="24" t="str">
        <f t="shared" si="121"/>
        <v>NO</v>
      </c>
      <c r="K841" s="24" t="str">
        <f t="shared" si="122"/>
        <v>NO</v>
      </c>
      <c r="L841" s="24" t="str">
        <f t="shared" si="123"/>
        <v>NO</v>
      </c>
      <c r="M841" s="24" t="str">
        <f t="shared" si="124"/>
        <v>NO</v>
      </c>
      <c r="N841" s="18" t="str">
        <f t="shared" si="125"/>
        <v/>
      </c>
      <c r="O841" s="21" t="str">
        <f>IF(FLOTA!A841="","",FLOTA!A841)</f>
        <v/>
      </c>
      <c r="P841" s="21" t="str">
        <f>IF(FLOTA!B841="","",FLOTA!B841)</f>
        <v/>
      </c>
      <c r="Q841" s="21" t="str">
        <f>IF(FLOTA!C841="","",FLOTA!C841)</f>
        <v/>
      </c>
      <c r="R841" s="21" t="str">
        <f>IF(FLOTA!D841="","",FLOTA!D841)</f>
        <v/>
      </c>
      <c r="S841" s="21" t="str">
        <f>IF(FLOTA!E841="","",FLOTA!E841)</f>
        <v/>
      </c>
      <c r="T841" s="21" t="str">
        <f>IF(FLOTA!F841="","",FLOTA!F841)</f>
        <v/>
      </c>
      <c r="U841" s="21" t="str">
        <f>IF(FLOTA!G841="","",FLOTA!G841)</f>
        <v/>
      </c>
      <c r="V841" s="21" t="str">
        <f>IF(FLOTA!H841="","",FLOTA!H841)</f>
        <v/>
      </c>
      <c r="W841" s="21" t="str">
        <f>IF(FLOTA!L841="","",FLOTA!L841)</f>
        <v/>
      </c>
      <c r="X841" s="25" t="str">
        <f t="shared" si="126"/>
        <v/>
      </c>
      <c r="Y841" s="24" t="str">
        <f t="shared" si="127"/>
        <v/>
      </c>
      <c r="Z841" s="25" t="str">
        <f t="shared" si="128"/>
        <v/>
      </c>
    </row>
    <row r="842" spans="9:26">
      <c r="I842" s="24">
        <f t="shared" si="120"/>
        <v>0</v>
      </c>
      <c r="J842" s="24" t="str">
        <f t="shared" si="121"/>
        <v>NO</v>
      </c>
      <c r="K842" s="24" t="str">
        <f t="shared" si="122"/>
        <v>NO</v>
      </c>
      <c r="L842" s="24" t="str">
        <f t="shared" si="123"/>
        <v>NO</v>
      </c>
      <c r="M842" s="24" t="str">
        <f t="shared" si="124"/>
        <v>NO</v>
      </c>
      <c r="N842" s="18" t="str">
        <f t="shared" si="125"/>
        <v/>
      </c>
      <c r="O842" s="21" t="str">
        <f>IF(FLOTA!A842="","",FLOTA!A842)</f>
        <v/>
      </c>
      <c r="P842" s="21" t="str">
        <f>IF(FLOTA!B842="","",FLOTA!B842)</f>
        <v/>
      </c>
      <c r="Q842" s="21" t="str">
        <f>IF(FLOTA!C842="","",FLOTA!C842)</f>
        <v/>
      </c>
      <c r="R842" s="21" t="str">
        <f>IF(FLOTA!D842="","",FLOTA!D842)</f>
        <v/>
      </c>
      <c r="S842" s="21" t="str">
        <f>IF(FLOTA!E842="","",FLOTA!E842)</f>
        <v/>
      </c>
      <c r="T842" s="21" t="str">
        <f>IF(FLOTA!F842="","",FLOTA!F842)</f>
        <v/>
      </c>
      <c r="U842" s="21" t="str">
        <f>IF(FLOTA!G842="","",FLOTA!G842)</f>
        <v/>
      </c>
      <c r="V842" s="21" t="str">
        <f>IF(FLOTA!H842="","",FLOTA!H842)</f>
        <v/>
      </c>
      <c r="W842" s="21" t="str">
        <f>IF(FLOTA!L842="","",FLOTA!L842)</f>
        <v/>
      </c>
      <c r="X842" s="25" t="str">
        <f t="shared" si="126"/>
        <v/>
      </c>
      <c r="Y842" s="24" t="str">
        <f t="shared" si="127"/>
        <v/>
      </c>
      <c r="Z842" s="25" t="str">
        <f t="shared" si="128"/>
        <v/>
      </c>
    </row>
    <row r="843" spans="9:26">
      <c r="I843" s="24">
        <f t="shared" si="120"/>
        <v>0</v>
      </c>
      <c r="J843" s="24" t="str">
        <f t="shared" si="121"/>
        <v>NO</v>
      </c>
      <c r="K843" s="24" t="str">
        <f t="shared" si="122"/>
        <v>NO</v>
      </c>
      <c r="L843" s="24" t="str">
        <f t="shared" si="123"/>
        <v>NO</v>
      </c>
      <c r="M843" s="24" t="str">
        <f t="shared" si="124"/>
        <v>NO</v>
      </c>
      <c r="N843" s="18" t="str">
        <f t="shared" si="125"/>
        <v/>
      </c>
      <c r="O843" s="21" t="str">
        <f>IF(FLOTA!A843="","",FLOTA!A843)</f>
        <v/>
      </c>
      <c r="P843" s="21" t="str">
        <f>IF(FLOTA!B843="","",FLOTA!B843)</f>
        <v/>
      </c>
      <c r="Q843" s="21" t="str">
        <f>IF(FLOTA!C843="","",FLOTA!C843)</f>
        <v/>
      </c>
      <c r="R843" s="21" t="str">
        <f>IF(FLOTA!D843="","",FLOTA!D843)</f>
        <v/>
      </c>
      <c r="S843" s="21" t="str">
        <f>IF(FLOTA!E843="","",FLOTA!E843)</f>
        <v/>
      </c>
      <c r="T843" s="21" t="str">
        <f>IF(FLOTA!F843="","",FLOTA!F843)</f>
        <v/>
      </c>
      <c r="U843" s="21" t="str">
        <f>IF(FLOTA!G843="","",FLOTA!G843)</f>
        <v/>
      </c>
      <c r="V843" s="21" t="str">
        <f>IF(FLOTA!H843="","",FLOTA!H843)</f>
        <v/>
      </c>
      <c r="W843" s="21" t="str">
        <f>IF(FLOTA!L843="","",FLOTA!L843)</f>
        <v/>
      </c>
      <c r="X843" s="25" t="str">
        <f t="shared" si="126"/>
        <v/>
      </c>
      <c r="Y843" s="24" t="str">
        <f t="shared" si="127"/>
        <v/>
      </c>
      <c r="Z843" s="25" t="str">
        <f t="shared" si="128"/>
        <v/>
      </c>
    </row>
    <row r="844" spans="9:26">
      <c r="I844" s="24">
        <f t="shared" si="120"/>
        <v>0</v>
      </c>
      <c r="J844" s="24" t="str">
        <f t="shared" si="121"/>
        <v>NO</v>
      </c>
      <c r="K844" s="24" t="str">
        <f t="shared" si="122"/>
        <v>NO</v>
      </c>
      <c r="L844" s="24" t="str">
        <f t="shared" si="123"/>
        <v>NO</v>
      </c>
      <c r="M844" s="24" t="str">
        <f t="shared" si="124"/>
        <v>NO</v>
      </c>
      <c r="N844" s="18" t="str">
        <f t="shared" si="125"/>
        <v/>
      </c>
      <c r="O844" s="21" t="str">
        <f>IF(FLOTA!A844="","",FLOTA!A844)</f>
        <v/>
      </c>
      <c r="P844" s="21" t="str">
        <f>IF(FLOTA!B844="","",FLOTA!B844)</f>
        <v/>
      </c>
      <c r="Q844" s="21" t="str">
        <f>IF(FLOTA!C844="","",FLOTA!C844)</f>
        <v/>
      </c>
      <c r="R844" s="21" t="str">
        <f>IF(FLOTA!D844="","",FLOTA!D844)</f>
        <v/>
      </c>
      <c r="S844" s="21" t="str">
        <f>IF(FLOTA!E844="","",FLOTA!E844)</f>
        <v/>
      </c>
      <c r="T844" s="21" t="str">
        <f>IF(FLOTA!F844="","",FLOTA!F844)</f>
        <v/>
      </c>
      <c r="U844" s="21" t="str">
        <f>IF(FLOTA!G844="","",FLOTA!G844)</f>
        <v/>
      </c>
      <c r="V844" s="21" t="str">
        <f>IF(FLOTA!H844="","",FLOTA!H844)</f>
        <v/>
      </c>
      <c r="W844" s="21" t="str">
        <f>IF(FLOTA!L844="","",FLOTA!L844)</f>
        <v/>
      </c>
      <c r="X844" s="25" t="str">
        <f t="shared" si="126"/>
        <v/>
      </c>
      <c r="Y844" s="24" t="str">
        <f t="shared" si="127"/>
        <v/>
      </c>
      <c r="Z844" s="25" t="str">
        <f t="shared" si="128"/>
        <v/>
      </c>
    </row>
    <row r="845" spans="9:26">
      <c r="I845" s="24">
        <f t="shared" si="120"/>
        <v>0</v>
      </c>
      <c r="J845" s="24" t="str">
        <f t="shared" si="121"/>
        <v>NO</v>
      </c>
      <c r="K845" s="24" t="str">
        <f t="shared" si="122"/>
        <v>NO</v>
      </c>
      <c r="L845" s="24" t="str">
        <f t="shared" si="123"/>
        <v>NO</v>
      </c>
      <c r="M845" s="24" t="str">
        <f t="shared" si="124"/>
        <v>NO</v>
      </c>
      <c r="N845" s="18" t="str">
        <f t="shared" si="125"/>
        <v/>
      </c>
      <c r="O845" s="21" t="str">
        <f>IF(FLOTA!A845="","",FLOTA!A845)</f>
        <v/>
      </c>
      <c r="P845" s="21" t="str">
        <f>IF(FLOTA!B845="","",FLOTA!B845)</f>
        <v/>
      </c>
      <c r="Q845" s="21" t="str">
        <f>IF(FLOTA!C845="","",FLOTA!C845)</f>
        <v/>
      </c>
      <c r="R845" s="21" t="str">
        <f>IF(FLOTA!D845="","",FLOTA!D845)</f>
        <v/>
      </c>
      <c r="S845" s="21" t="str">
        <f>IF(FLOTA!E845="","",FLOTA!E845)</f>
        <v/>
      </c>
      <c r="T845" s="21" t="str">
        <f>IF(FLOTA!F845="","",FLOTA!F845)</f>
        <v/>
      </c>
      <c r="U845" s="21" t="str">
        <f>IF(FLOTA!G845="","",FLOTA!G845)</f>
        <v/>
      </c>
      <c r="V845" s="21" t="str">
        <f>IF(FLOTA!H845="","",FLOTA!H845)</f>
        <v/>
      </c>
      <c r="W845" s="21" t="str">
        <f>IF(FLOTA!L845="","",FLOTA!L845)</f>
        <v/>
      </c>
      <c r="X845" s="25" t="str">
        <f t="shared" si="126"/>
        <v/>
      </c>
      <c r="Y845" s="24" t="str">
        <f t="shared" si="127"/>
        <v/>
      </c>
      <c r="Z845" s="25" t="str">
        <f t="shared" si="128"/>
        <v/>
      </c>
    </row>
    <row r="846" spans="9:26">
      <c r="I846" s="24">
        <f t="shared" si="120"/>
        <v>0</v>
      </c>
      <c r="J846" s="24" t="str">
        <f t="shared" si="121"/>
        <v>NO</v>
      </c>
      <c r="K846" s="24" t="str">
        <f t="shared" si="122"/>
        <v>NO</v>
      </c>
      <c r="L846" s="24" t="str">
        <f t="shared" si="123"/>
        <v>NO</v>
      </c>
      <c r="M846" s="24" t="str">
        <f t="shared" si="124"/>
        <v>NO</v>
      </c>
      <c r="N846" s="18" t="str">
        <f t="shared" si="125"/>
        <v/>
      </c>
      <c r="O846" s="21" t="str">
        <f>IF(FLOTA!A846="","",FLOTA!A846)</f>
        <v/>
      </c>
      <c r="P846" s="21" t="str">
        <f>IF(FLOTA!B846="","",FLOTA!B846)</f>
        <v/>
      </c>
      <c r="Q846" s="21" t="str">
        <f>IF(FLOTA!C846="","",FLOTA!C846)</f>
        <v/>
      </c>
      <c r="R846" s="21" t="str">
        <f>IF(FLOTA!D846="","",FLOTA!D846)</f>
        <v/>
      </c>
      <c r="S846" s="21" t="str">
        <f>IF(FLOTA!E846="","",FLOTA!E846)</f>
        <v/>
      </c>
      <c r="T846" s="21" t="str">
        <f>IF(FLOTA!F846="","",FLOTA!F846)</f>
        <v/>
      </c>
      <c r="U846" s="21" t="str">
        <f>IF(FLOTA!G846="","",FLOTA!G846)</f>
        <v/>
      </c>
      <c r="V846" s="21" t="str">
        <f>IF(FLOTA!H846="","",FLOTA!H846)</f>
        <v/>
      </c>
      <c r="W846" s="21" t="str">
        <f>IF(FLOTA!L846="","",FLOTA!L846)</f>
        <v/>
      </c>
      <c r="X846" s="25" t="str">
        <f t="shared" si="126"/>
        <v/>
      </c>
      <c r="Y846" s="24" t="str">
        <f t="shared" si="127"/>
        <v/>
      </c>
      <c r="Z846" s="25" t="str">
        <f t="shared" si="128"/>
        <v/>
      </c>
    </row>
    <row r="847" spans="9:26">
      <c r="I847" s="24">
        <f t="shared" si="120"/>
        <v>0</v>
      </c>
      <c r="J847" s="24" t="str">
        <f t="shared" si="121"/>
        <v>NO</v>
      </c>
      <c r="K847" s="24" t="str">
        <f t="shared" si="122"/>
        <v>NO</v>
      </c>
      <c r="L847" s="24" t="str">
        <f t="shared" si="123"/>
        <v>NO</v>
      </c>
      <c r="M847" s="24" t="str">
        <f t="shared" si="124"/>
        <v>NO</v>
      </c>
      <c r="N847" s="18" t="str">
        <f t="shared" si="125"/>
        <v/>
      </c>
      <c r="O847" s="21" t="str">
        <f>IF(FLOTA!A847="","",FLOTA!A847)</f>
        <v/>
      </c>
      <c r="P847" s="21" t="str">
        <f>IF(FLOTA!B847="","",FLOTA!B847)</f>
        <v/>
      </c>
      <c r="Q847" s="21" t="str">
        <f>IF(FLOTA!C847="","",FLOTA!C847)</f>
        <v/>
      </c>
      <c r="R847" s="21" t="str">
        <f>IF(FLOTA!D847="","",FLOTA!D847)</f>
        <v/>
      </c>
      <c r="S847" s="21" t="str">
        <f>IF(FLOTA!E847="","",FLOTA!E847)</f>
        <v/>
      </c>
      <c r="T847" s="21" t="str">
        <f>IF(FLOTA!F847="","",FLOTA!F847)</f>
        <v/>
      </c>
      <c r="U847" s="21" t="str">
        <f>IF(FLOTA!G847="","",FLOTA!G847)</f>
        <v/>
      </c>
      <c r="V847" s="21" t="str">
        <f>IF(FLOTA!H847="","",FLOTA!H847)</f>
        <v/>
      </c>
      <c r="W847" s="21" t="str">
        <f>IF(FLOTA!L847="","",FLOTA!L847)</f>
        <v/>
      </c>
      <c r="X847" s="25" t="str">
        <f t="shared" si="126"/>
        <v/>
      </c>
      <c r="Y847" s="24" t="str">
        <f t="shared" si="127"/>
        <v/>
      </c>
      <c r="Z847" s="25" t="str">
        <f t="shared" si="128"/>
        <v/>
      </c>
    </row>
    <row r="848" spans="9:26">
      <c r="I848" s="24">
        <f t="shared" si="120"/>
        <v>0</v>
      </c>
      <c r="J848" s="24" t="str">
        <f t="shared" si="121"/>
        <v>NO</v>
      </c>
      <c r="K848" s="24" t="str">
        <f t="shared" si="122"/>
        <v>NO</v>
      </c>
      <c r="L848" s="24" t="str">
        <f t="shared" si="123"/>
        <v>NO</v>
      </c>
      <c r="M848" s="24" t="str">
        <f t="shared" si="124"/>
        <v>NO</v>
      </c>
      <c r="N848" s="18" t="str">
        <f t="shared" si="125"/>
        <v/>
      </c>
      <c r="O848" s="21" t="str">
        <f>IF(FLOTA!A848="","",FLOTA!A848)</f>
        <v/>
      </c>
      <c r="P848" s="21" t="str">
        <f>IF(FLOTA!B848="","",FLOTA!B848)</f>
        <v/>
      </c>
      <c r="Q848" s="21" t="str">
        <f>IF(FLOTA!C848="","",FLOTA!C848)</f>
        <v/>
      </c>
      <c r="R848" s="21" t="str">
        <f>IF(FLOTA!D848="","",FLOTA!D848)</f>
        <v/>
      </c>
      <c r="S848" s="21" t="str">
        <f>IF(FLOTA!E848="","",FLOTA!E848)</f>
        <v/>
      </c>
      <c r="T848" s="21" t="str">
        <f>IF(FLOTA!F848="","",FLOTA!F848)</f>
        <v/>
      </c>
      <c r="U848" s="21" t="str">
        <f>IF(FLOTA!G848="","",FLOTA!G848)</f>
        <v/>
      </c>
      <c r="V848" s="21" t="str">
        <f>IF(FLOTA!H848="","",FLOTA!H848)</f>
        <v/>
      </c>
      <c r="W848" s="21" t="str">
        <f>IF(FLOTA!L848="","",FLOTA!L848)</f>
        <v/>
      </c>
      <c r="X848" s="25" t="str">
        <f t="shared" si="126"/>
        <v/>
      </c>
      <c r="Y848" s="24" t="str">
        <f t="shared" si="127"/>
        <v/>
      </c>
      <c r="Z848" s="25" t="str">
        <f t="shared" si="128"/>
        <v/>
      </c>
    </row>
    <row r="849" spans="9:26">
      <c r="I849" s="24">
        <f t="shared" si="120"/>
        <v>0</v>
      </c>
      <c r="J849" s="24" t="str">
        <f t="shared" si="121"/>
        <v>NO</v>
      </c>
      <c r="K849" s="24" t="str">
        <f t="shared" si="122"/>
        <v>NO</v>
      </c>
      <c r="L849" s="24" t="str">
        <f t="shared" si="123"/>
        <v>NO</v>
      </c>
      <c r="M849" s="24" t="str">
        <f t="shared" si="124"/>
        <v>NO</v>
      </c>
      <c r="N849" s="18" t="str">
        <f t="shared" si="125"/>
        <v/>
      </c>
      <c r="O849" s="21" t="str">
        <f>IF(FLOTA!A849="","",FLOTA!A849)</f>
        <v/>
      </c>
      <c r="P849" s="21" t="str">
        <f>IF(FLOTA!B849="","",FLOTA!B849)</f>
        <v/>
      </c>
      <c r="Q849" s="21" t="str">
        <f>IF(FLOTA!C849="","",FLOTA!C849)</f>
        <v/>
      </c>
      <c r="R849" s="21" t="str">
        <f>IF(FLOTA!D849="","",FLOTA!D849)</f>
        <v/>
      </c>
      <c r="S849" s="21" t="str">
        <f>IF(FLOTA!E849="","",FLOTA!E849)</f>
        <v/>
      </c>
      <c r="T849" s="21" t="str">
        <f>IF(FLOTA!F849="","",FLOTA!F849)</f>
        <v/>
      </c>
      <c r="U849" s="21" t="str">
        <f>IF(FLOTA!G849="","",FLOTA!G849)</f>
        <v/>
      </c>
      <c r="V849" s="21" t="str">
        <f>IF(FLOTA!H849="","",FLOTA!H849)</f>
        <v/>
      </c>
      <c r="W849" s="21" t="str">
        <f>IF(FLOTA!L849="","",FLOTA!L849)</f>
        <v/>
      </c>
      <c r="X849" s="25" t="str">
        <f t="shared" si="126"/>
        <v/>
      </c>
      <c r="Y849" s="24" t="str">
        <f t="shared" si="127"/>
        <v/>
      </c>
      <c r="Z849" s="25" t="str">
        <f t="shared" si="128"/>
        <v/>
      </c>
    </row>
    <row r="850" spans="9:26">
      <c r="I850" s="24">
        <f t="shared" si="120"/>
        <v>0</v>
      </c>
      <c r="J850" s="24" t="str">
        <f t="shared" si="121"/>
        <v>NO</v>
      </c>
      <c r="K850" s="24" t="str">
        <f t="shared" si="122"/>
        <v>NO</v>
      </c>
      <c r="L850" s="24" t="str">
        <f t="shared" si="123"/>
        <v>NO</v>
      </c>
      <c r="M850" s="24" t="str">
        <f t="shared" si="124"/>
        <v>NO</v>
      </c>
      <c r="N850" s="18" t="str">
        <f t="shared" si="125"/>
        <v/>
      </c>
      <c r="O850" s="21" t="str">
        <f>IF(FLOTA!A850="","",FLOTA!A850)</f>
        <v/>
      </c>
      <c r="P850" s="21" t="str">
        <f>IF(FLOTA!B850="","",FLOTA!B850)</f>
        <v/>
      </c>
      <c r="Q850" s="21" t="str">
        <f>IF(FLOTA!C850="","",FLOTA!C850)</f>
        <v/>
      </c>
      <c r="R850" s="21" t="str">
        <f>IF(FLOTA!D850="","",FLOTA!D850)</f>
        <v/>
      </c>
      <c r="S850" s="21" t="str">
        <f>IF(FLOTA!E850="","",FLOTA!E850)</f>
        <v/>
      </c>
      <c r="T850" s="21" t="str">
        <f>IF(FLOTA!F850="","",FLOTA!F850)</f>
        <v/>
      </c>
      <c r="U850" s="21" t="str">
        <f>IF(FLOTA!G850="","",FLOTA!G850)</f>
        <v/>
      </c>
      <c r="V850" s="21" t="str">
        <f>IF(FLOTA!H850="","",FLOTA!H850)</f>
        <v/>
      </c>
      <c r="W850" s="21" t="str">
        <f>IF(FLOTA!L850="","",FLOTA!L850)</f>
        <v/>
      </c>
      <c r="X850" s="25" t="str">
        <f t="shared" si="126"/>
        <v/>
      </c>
      <c r="Y850" s="24" t="str">
        <f t="shared" si="127"/>
        <v/>
      </c>
      <c r="Z850" s="25" t="str">
        <f t="shared" si="128"/>
        <v/>
      </c>
    </row>
    <row r="851" spans="9:26">
      <c r="I851" s="24">
        <f t="shared" si="120"/>
        <v>0</v>
      </c>
      <c r="J851" s="24" t="str">
        <f t="shared" si="121"/>
        <v>NO</v>
      </c>
      <c r="K851" s="24" t="str">
        <f t="shared" si="122"/>
        <v>NO</v>
      </c>
      <c r="L851" s="24" t="str">
        <f t="shared" si="123"/>
        <v>NO</v>
      </c>
      <c r="M851" s="24" t="str">
        <f t="shared" si="124"/>
        <v>NO</v>
      </c>
      <c r="N851" s="18" t="str">
        <f t="shared" si="125"/>
        <v/>
      </c>
      <c r="O851" s="21" t="str">
        <f>IF(FLOTA!A851="","",FLOTA!A851)</f>
        <v/>
      </c>
      <c r="P851" s="21" t="str">
        <f>IF(FLOTA!B851="","",FLOTA!B851)</f>
        <v/>
      </c>
      <c r="Q851" s="21" t="str">
        <f>IF(FLOTA!C851="","",FLOTA!C851)</f>
        <v/>
      </c>
      <c r="R851" s="21" t="str">
        <f>IF(FLOTA!D851="","",FLOTA!D851)</f>
        <v/>
      </c>
      <c r="S851" s="21" t="str">
        <f>IF(FLOTA!E851="","",FLOTA!E851)</f>
        <v/>
      </c>
      <c r="T851" s="21" t="str">
        <f>IF(FLOTA!F851="","",FLOTA!F851)</f>
        <v/>
      </c>
      <c r="U851" s="21" t="str">
        <f>IF(FLOTA!G851="","",FLOTA!G851)</f>
        <v/>
      </c>
      <c r="V851" s="21" t="str">
        <f>IF(FLOTA!H851="","",FLOTA!H851)</f>
        <v/>
      </c>
      <c r="W851" s="21" t="str">
        <f>IF(FLOTA!L851="","",FLOTA!L851)</f>
        <v/>
      </c>
      <c r="X851" s="25" t="str">
        <f t="shared" si="126"/>
        <v/>
      </c>
      <c r="Y851" s="24" t="str">
        <f t="shared" si="127"/>
        <v/>
      </c>
      <c r="Z851" s="25" t="str">
        <f t="shared" si="128"/>
        <v/>
      </c>
    </row>
    <row r="852" spans="9:26">
      <c r="I852" s="24">
        <f t="shared" si="120"/>
        <v>0</v>
      </c>
      <c r="J852" s="24" t="str">
        <f t="shared" si="121"/>
        <v>NO</v>
      </c>
      <c r="K852" s="24" t="str">
        <f t="shared" si="122"/>
        <v>NO</v>
      </c>
      <c r="L852" s="24" t="str">
        <f t="shared" si="123"/>
        <v>NO</v>
      </c>
      <c r="M852" s="24" t="str">
        <f t="shared" si="124"/>
        <v>NO</v>
      </c>
      <c r="N852" s="18" t="str">
        <f t="shared" si="125"/>
        <v/>
      </c>
      <c r="O852" s="21" t="str">
        <f>IF(FLOTA!A852="","",FLOTA!A852)</f>
        <v/>
      </c>
      <c r="P852" s="21" t="str">
        <f>IF(FLOTA!B852="","",FLOTA!B852)</f>
        <v/>
      </c>
      <c r="Q852" s="21" t="str">
        <f>IF(FLOTA!C852="","",FLOTA!C852)</f>
        <v/>
      </c>
      <c r="R852" s="21" t="str">
        <f>IF(FLOTA!D852="","",FLOTA!D852)</f>
        <v/>
      </c>
      <c r="S852" s="21" t="str">
        <f>IF(FLOTA!E852="","",FLOTA!E852)</f>
        <v/>
      </c>
      <c r="T852" s="21" t="str">
        <f>IF(FLOTA!F852="","",FLOTA!F852)</f>
        <v/>
      </c>
      <c r="U852" s="21" t="str">
        <f>IF(FLOTA!G852="","",FLOTA!G852)</f>
        <v/>
      </c>
      <c r="V852" s="21" t="str">
        <f>IF(FLOTA!H852="","",FLOTA!H852)</f>
        <v/>
      </c>
      <c r="W852" s="21" t="str">
        <f>IF(FLOTA!L852="","",FLOTA!L852)</f>
        <v/>
      </c>
      <c r="X852" s="25" t="str">
        <f t="shared" si="126"/>
        <v/>
      </c>
      <c r="Y852" s="24" t="str">
        <f t="shared" si="127"/>
        <v/>
      </c>
      <c r="Z852" s="25" t="str">
        <f t="shared" si="128"/>
        <v/>
      </c>
    </row>
    <row r="853" spans="9:26">
      <c r="I853" s="24">
        <f t="shared" si="120"/>
        <v>0</v>
      </c>
      <c r="J853" s="24" t="str">
        <f t="shared" si="121"/>
        <v>NO</v>
      </c>
      <c r="K853" s="24" t="str">
        <f t="shared" si="122"/>
        <v>NO</v>
      </c>
      <c r="L853" s="24" t="str">
        <f t="shared" si="123"/>
        <v>NO</v>
      </c>
      <c r="M853" s="24" t="str">
        <f t="shared" si="124"/>
        <v>NO</v>
      </c>
      <c r="N853" s="18" t="str">
        <f t="shared" si="125"/>
        <v/>
      </c>
      <c r="O853" s="21" t="str">
        <f>IF(FLOTA!A853="","",FLOTA!A853)</f>
        <v/>
      </c>
      <c r="P853" s="21" t="str">
        <f>IF(FLOTA!B853="","",FLOTA!B853)</f>
        <v/>
      </c>
      <c r="Q853" s="21" t="str">
        <f>IF(FLOTA!C853="","",FLOTA!C853)</f>
        <v/>
      </c>
      <c r="R853" s="21" t="str">
        <f>IF(FLOTA!D853="","",FLOTA!D853)</f>
        <v/>
      </c>
      <c r="S853" s="21" t="str">
        <f>IF(FLOTA!E853="","",FLOTA!E853)</f>
        <v/>
      </c>
      <c r="T853" s="21" t="str">
        <f>IF(FLOTA!F853="","",FLOTA!F853)</f>
        <v/>
      </c>
      <c r="U853" s="21" t="str">
        <f>IF(FLOTA!G853="","",FLOTA!G853)</f>
        <v/>
      </c>
      <c r="V853" s="21" t="str">
        <f>IF(FLOTA!H853="","",FLOTA!H853)</f>
        <v/>
      </c>
      <c r="W853" s="21" t="str">
        <f>IF(FLOTA!L853="","",FLOTA!L853)</f>
        <v/>
      </c>
      <c r="X853" s="25" t="str">
        <f t="shared" si="126"/>
        <v/>
      </c>
      <c r="Y853" s="24" t="str">
        <f t="shared" si="127"/>
        <v/>
      </c>
      <c r="Z853" s="25" t="str">
        <f t="shared" si="128"/>
        <v/>
      </c>
    </row>
    <row r="854" spans="9:26">
      <c r="I854" s="24">
        <f t="shared" si="120"/>
        <v>0</v>
      </c>
      <c r="J854" s="24" t="str">
        <f t="shared" si="121"/>
        <v>NO</v>
      </c>
      <c r="K854" s="24" t="str">
        <f t="shared" si="122"/>
        <v>NO</v>
      </c>
      <c r="L854" s="24" t="str">
        <f t="shared" si="123"/>
        <v>NO</v>
      </c>
      <c r="M854" s="24" t="str">
        <f t="shared" si="124"/>
        <v>NO</v>
      </c>
      <c r="N854" s="18" t="str">
        <f t="shared" si="125"/>
        <v/>
      </c>
      <c r="O854" s="21" t="str">
        <f>IF(FLOTA!A854="","",FLOTA!A854)</f>
        <v/>
      </c>
      <c r="P854" s="21" t="str">
        <f>IF(FLOTA!B854="","",FLOTA!B854)</f>
        <v/>
      </c>
      <c r="Q854" s="21" t="str">
        <f>IF(FLOTA!C854="","",FLOTA!C854)</f>
        <v/>
      </c>
      <c r="R854" s="21" t="str">
        <f>IF(FLOTA!D854="","",FLOTA!D854)</f>
        <v/>
      </c>
      <c r="S854" s="21" t="str">
        <f>IF(FLOTA!E854="","",FLOTA!E854)</f>
        <v/>
      </c>
      <c r="T854" s="21" t="str">
        <f>IF(FLOTA!F854="","",FLOTA!F854)</f>
        <v/>
      </c>
      <c r="U854" s="21" t="str">
        <f>IF(FLOTA!G854="","",FLOTA!G854)</f>
        <v/>
      </c>
      <c r="V854" s="21" t="str">
        <f>IF(FLOTA!H854="","",FLOTA!H854)</f>
        <v/>
      </c>
      <c r="W854" s="21" t="str">
        <f>IF(FLOTA!L854="","",FLOTA!L854)</f>
        <v/>
      </c>
      <c r="X854" s="25" t="str">
        <f t="shared" si="126"/>
        <v/>
      </c>
      <c r="Y854" s="24" t="str">
        <f t="shared" si="127"/>
        <v/>
      </c>
      <c r="Z854" s="25" t="str">
        <f t="shared" si="128"/>
        <v/>
      </c>
    </row>
    <row r="855" spans="9:26">
      <c r="I855" s="24">
        <f t="shared" si="120"/>
        <v>0</v>
      </c>
      <c r="J855" s="24" t="str">
        <f t="shared" si="121"/>
        <v>NO</v>
      </c>
      <c r="K855" s="24" t="str">
        <f t="shared" si="122"/>
        <v>NO</v>
      </c>
      <c r="L855" s="24" t="str">
        <f t="shared" si="123"/>
        <v>NO</v>
      </c>
      <c r="M855" s="24" t="str">
        <f t="shared" si="124"/>
        <v>NO</v>
      </c>
      <c r="N855" s="18" t="str">
        <f t="shared" si="125"/>
        <v/>
      </c>
      <c r="O855" s="21" t="str">
        <f>IF(FLOTA!A855="","",FLOTA!A855)</f>
        <v/>
      </c>
      <c r="P855" s="21" t="str">
        <f>IF(FLOTA!B855="","",FLOTA!B855)</f>
        <v/>
      </c>
      <c r="Q855" s="21" t="str">
        <f>IF(FLOTA!C855="","",FLOTA!C855)</f>
        <v/>
      </c>
      <c r="R855" s="21" t="str">
        <f>IF(FLOTA!D855="","",FLOTA!D855)</f>
        <v/>
      </c>
      <c r="S855" s="21" t="str">
        <f>IF(FLOTA!E855="","",FLOTA!E855)</f>
        <v/>
      </c>
      <c r="T855" s="21" t="str">
        <f>IF(FLOTA!F855="","",FLOTA!F855)</f>
        <v/>
      </c>
      <c r="U855" s="21" t="str">
        <f>IF(FLOTA!G855="","",FLOTA!G855)</f>
        <v/>
      </c>
      <c r="V855" s="21" t="str">
        <f>IF(FLOTA!H855="","",FLOTA!H855)</f>
        <v/>
      </c>
      <c r="W855" s="21" t="str">
        <f>IF(FLOTA!L855="","",FLOTA!L855)</f>
        <v/>
      </c>
      <c r="X855" s="25" t="str">
        <f t="shared" si="126"/>
        <v/>
      </c>
      <c r="Y855" s="24" t="str">
        <f t="shared" si="127"/>
        <v/>
      </c>
      <c r="Z855" s="25" t="str">
        <f t="shared" si="128"/>
        <v/>
      </c>
    </row>
    <row r="856" spans="9:26">
      <c r="I856" s="24">
        <f t="shared" si="120"/>
        <v>0</v>
      </c>
      <c r="J856" s="24" t="str">
        <f t="shared" si="121"/>
        <v>NO</v>
      </c>
      <c r="K856" s="24" t="str">
        <f t="shared" si="122"/>
        <v>NO</v>
      </c>
      <c r="L856" s="24" t="str">
        <f t="shared" si="123"/>
        <v>NO</v>
      </c>
      <c r="M856" s="24" t="str">
        <f t="shared" si="124"/>
        <v>NO</v>
      </c>
      <c r="N856" s="18" t="str">
        <f t="shared" si="125"/>
        <v/>
      </c>
      <c r="O856" s="21" t="str">
        <f>IF(FLOTA!A856="","",FLOTA!A856)</f>
        <v/>
      </c>
      <c r="P856" s="21" t="str">
        <f>IF(FLOTA!B856="","",FLOTA!B856)</f>
        <v/>
      </c>
      <c r="Q856" s="21" t="str">
        <f>IF(FLOTA!C856="","",FLOTA!C856)</f>
        <v/>
      </c>
      <c r="R856" s="21" t="str">
        <f>IF(FLOTA!D856="","",FLOTA!D856)</f>
        <v/>
      </c>
      <c r="S856" s="21" t="str">
        <f>IF(FLOTA!E856="","",FLOTA!E856)</f>
        <v/>
      </c>
      <c r="T856" s="21" t="str">
        <f>IF(FLOTA!F856="","",FLOTA!F856)</f>
        <v/>
      </c>
      <c r="U856" s="21" t="str">
        <f>IF(FLOTA!G856="","",FLOTA!G856)</f>
        <v/>
      </c>
      <c r="V856" s="21" t="str">
        <f>IF(FLOTA!H856="","",FLOTA!H856)</f>
        <v/>
      </c>
      <c r="W856" s="21" t="str">
        <f>IF(FLOTA!L856="","",FLOTA!L856)</f>
        <v/>
      </c>
      <c r="X856" s="25" t="str">
        <f t="shared" si="126"/>
        <v/>
      </c>
      <c r="Y856" s="24" t="str">
        <f t="shared" si="127"/>
        <v/>
      </c>
      <c r="Z856" s="25" t="str">
        <f t="shared" si="128"/>
        <v/>
      </c>
    </row>
    <row r="857" spans="9:26">
      <c r="I857" s="24">
        <f t="shared" si="120"/>
        <v>0</v>
      </c>
      <c r="J857" s="24" t="str">
        <f t="shared" si="121"/>
        <v>NO</v>
      </c>
      <c r="K857" s="24" t="str">
        <f t="shared" si="122"/>
        <v>NO</v>
      </c>
      <c r="L857" s="24" t="str">
        <f t="shared" si="123"/>
        <v>NO</v>
      </c>
      <c r="M857" s="24" t="str">
        <f t="shared" si="124"/>
        <v>NO</v>
      </c>
      <c r="N857" s="18" t="str">
        <f t="shared" si="125"/>
        <v/>
      </c>
      <c r="O857" s="21" t="str">
        <f>IF(FLOTA!A857="","",FLOTA!A857)</f>
        <v/>
      </c>
      <c r="P857" s="21" t="str">
        <f>IF(FLOTA!B857="","",FLOTA!B857)</f>
        <v/>
      </c>
      <c r="Q857" s="21" t="str">
        <f>IF(FLOTA!C857="","",FLOTA!C857)</f>
        <v/>
      </c>
      <c r="R857" s="21" t="str">
        <f>IF(FLOTA!D857="","",FLOTA!D857)</f>
        <v/>
      </c>
      <c r="S857" s="21" t="str">
        <f>IF(FLOTA!E857="","",FLOTA!E857)</f>
        <v/>
      </c>
      <c r="T857" s="21" t="str">
        <f>IF(FLOTA!F857="","",FLOTA!F857)</f>
        <v/>
      </c>
      <c r="U857" s="21" t="str">
        <f>IF(FLOTA!G857="","",FLOTA!G857)</f>
        <v/>
      </c>
      <c r="V857" s="21" t="str">
        <f>IF(FLOTA!H857="","",FLOTA!H857)</f>
        <v/>
      </c>
      <c r="W857" s="21" t="str">
        <f>IF(FLOTA!L857="","",FLOTA!L857)</f>
        <v/>
      </c>
      <c r="X857" s="25" t="str">
        <f t="shared" si="126"/>
        <v/>
      </c>
      <c r="Y857" s="24" t="str">
        <f t="shared" si="127"/>
        <v/>
      </c>
      <c r="Z857" s="25" t="str">
        <f t="shared" si="128"/>
        <v/>
      </c>
    </row>
    <row r="858" spans="9:26">
      <c r="I858" s="24">
        <f t="shared" si="120"/>
        <v>0</v>
      </c>
      <c r="J858" s="24" t="str">
        <f t="shared" si="121"/>
        <v>NO</v>
      </c>
      <c r="K858" s="24" t="str">
        <f t="shared" si="122"/>
        <v>NO</v>
      </c>
      <c r="L858" s="24" t="str">
        <f t="shared" si="123"/>
        <v>NO</v>
      </c>
      <c r="M858" s="24" t="str">
        <f t="shared" si="124"/>
        <v>NO</v>
      </c>
      <c r="N858" s="18" t="str">
        <f t="shared" si="125"/>
        <v/>
      </c>
      <c r="O858" s="21" t="str">
        <f>IF(FLOTA!A858="","",FLOTA!A858)</f>
        <v/>
      </c>
      <c r="P858" s="21" t="str">
        <f>IF(FLOTA!B858="","",FLOTA!B858)</f>
        <v/>
      </c>
      <c r="Q858" s="21" t="str">
        <f>IF(FLOTA!C858="","",FLOTA!C858)</f>
        <v/>
      </c>
      <c r="R858" s="21" t="str">
        <f>IF(FLOTA!D858="","",FLOTA!D858)</f>
        <v/>
      </c>
      <c r="S858" s="21" t="str">
        <f>IF(FLOTA!E858="","",FLOTA!E858)</f>
        <v/>
      </c>
      <c r="T858" s="21" t="str">
        <f>IF(FLOTA!F858="","",FLOTA!F858)</f>
        <v/>
      </c>
      <c r="U858" s="21" t="str">
        <f>IF(FLOTA!G858="","",FLOTA!G858)</f>
        <v/>
      </c>
      <c r="V858" s="21" t="str">
        <f>IF(FLOTA!H858="","",FLOTA!H858)</f>
        <v/>
      </c>
      <c r="W858" s="21" t="str">
        <f>IF(FLOTA!L858="","",FLOTA!L858)</f>
        <v/>
      </c>
      <c r="X858" s="25" t="str">
        <f t="shared" si="126"/>
        <v/>
      </c>
      <c r="Y858" s="24" t="str">
        <f t="shared" si="127"/>
        <v/>
      </c>
      <c r="Z858" s="25" t="str">
        <f t="shared" si="128"/>
        <v/>
      </c>
    </row>
    <row r="859" spans="9:26">
      <c r="I859" s="24">
        <f t="shared" si="120"/>
        <v>0</v>
      </c>
      <c r="J859" s="24" t="str">
        <f t="shared" si="121"/>
        <v>NO</v>
      </c>
      <c r="K859" s="24" t="str">
        <f t="shared" si="122"/>
        <v>NO</v>
      </c>
      <c r="L859" s="24" t="str">
        <f t="shared" si="123"/>
        <v>NO</v>
      </c>
      <c r="M859" s="24" t="str">
        <f t="shared" si="124"/>
        <v>NO</v>
      </c>
      <c r="N859" s="18" t="str">
        <f t="shared" si="125"/>
        <v/>
      </c>
      <c r="O859" s="21" t="str">
        <f>IF(FLOTA!A859="","",FLOTA!A859)</f>
        <v/>
      </c>
      <c r="P859" s="21" t="str">
        <f>IF(FLOTA!B859="","",FLOTA!B859)</f>
        <v/>
      </c>
      <c r="Q859" s="21" t="str">
        <f>IF(FLOTA!C859="","",FLOTA!C859)</f>
        <v/>
      </c>
      <c r="R859" s="21" t="str">
        <f>IF(FLOTA!D859="","",FLOTA!D859)</f>
        <v/>
      </c>
      <c r="S859" s="21" t="str">
        <f>IF(FLOTA!E859="","",FLOTA!E859)</f>
        <v/>
      </c>
      <c r="T859" s="21" t="str">
        <f>IF(FLOTA!F859="","",FLOTA!F859)</f>
        <v/>
      </c>
      <c r="U859" s="21" t="str">
        <f>IF(FLOTA!G859="","",FLOTA!G859)</f>
        <v/>
      </c>
      <c r="V859" s="21" t="str">
        <f>IF(FLOTA!H859="","",FLOTA!H859)</f>
        <v/>
      </c>
      <c r="W859" s="21" t="str">
        <f>IF(FLOTA!L859="","",FLOTA!L859)</f>
        <v/>
      </c>
      <c r="X859" s="25" t="str">
        <f t="shared" si="126"/>
        <v/>
      </c>
      <c r="Y859" s="24" t="str">
        <f t="shared" si="127"/>
        <v/>
      </c>
      <c r="Z859" s="25" t="str">
        <f t="shared" si="128"/>
        <v/>
      </c>
    </row>
    <row r="860" spans="9:26">
      <c r="I860" s="24">
        <f t="shared" si="120"/>
        <v>0</v>
      </c>
      <c r="J860" s="24" t="str">
        <f t="shared" si="121"/>
        <v>NO</v>
      </c>
      <c r="K860" s="24" t="str">
        <f t="shared" si="122"/>
        <v>NO</v>
      </c>
      <c r="L860" s="24" t="str">
        <f t="shared" si="123"/>
        <v>NO</v>
      </c>
      <c r="M860" s="24" t="str">
        <f t="shared" si="124"/>
        <v>NO</v>
      </c>
      <c r="N860" s="18" t="str">
        <f t="shared" si="125"/>
        <v/>
      </c>
      <c r="O860" s="21" t="str">
        <f>IF(FLOTA!A860="","",FLOTA!A860)</f>
        <v/>
      </c>
      <c r="P860" s="21" t="str">
        <f>IF(FLOTA!B860="","",FLOTA!B860)</f>
        <v/>
      </c>
      <c r="Q860" s="21" t="str">
        <f>IF(FLOTA!C860="","",FLOTA!C860)</f>
        <v/>
      </c>
      <c r="R860" s="21" t="str">
        <f>IF(FLOTA!D860="","",FLOTA!D860)</f>
        <v/>
      </c>
      <c r="S860" s="21" t="str">
        <f>IF(FLOTA!E860="","",FLOTA!E860)</f>
        <v/>
      </c>
      <c r="T860" s="21" t="str">
        <f>IF(FLOTA!F860="","",FLOTA!F860)</f>
        <v/>
      </c>
      <c r="U860" s="21" t="str">
        <f>IF(FLOTA!G860="","",FLOTA!G860)</f>
        <v/>
      </c>
      <c r="V860" s="21" t="str">
        <f>IF(FLOTA!H860="","",FLOTA!H860)</f>
        <v/>
      </c>
      <c r="W860" s="21" t="str">
        <f>IF(FLOTA!L860="","",FLOTA!L860)</f>
        <v/>
      </c>
      <c r="X860" s="25" t="str">
        <f t="shared" si="126"/>
        <v/>
      </c>
      <c r="Y860" s="24" t="str">
        <f t="shared" si="127"/>
        <v/>
      </c>
      <c r="Z860" s="25" t="str">
        <f t="shared" si="128"/>
        <v/>
      </c>
    </row>
    <row r="861" spans="9:26">
      <c r="I861" s="24">
        <f t="shared" si="120"/>
        <v>0</v>
      </c>
      <c r="J861" s="24" t="str">
        <f t="shared" si="121"/>
        <v>NO</v>
      </c>
      <c r="K861" s="24" t="str">
        <f t="shared" si="122"/>
        <v>NO</v>
      </c>
      <c r="L861" s="24" t="str">
        <f t="shared" si="123"/>
        <v>NO</v>
      </c>
      <c r="M861" s="24" t="str">
        <f t="shared" si="124"/>
        <v>NO</v>
      </c>
      <c r="N861" s="18" t="str">
        <f t="shared" si="125"/>
        <v/>
      </c>
      <c r="O861" s="21" t="str">
        <f>IF(FLOTA!A861="","",FLOTA!A861)</f>
        <v/>
      </c>
      <c r="P861" s="21" t="str">
        <f>IF(FLOTA!B861="","",FLOTA!B861)</f>
        <v/>
      </c>
      <c r="Q861" s="21" t="str">
        <f>IF(FLOTA!C861="","",FLOTA!C861)</f>
        <v/>
      </c>
      <c r="R861" s="21" t="str">
        <f>IF(FLOTA!D861="","",FLOTA!D861)</f>
        <v/>
      </c>
      <c r="S861" s="21" t="str">
        <f>IF(FLOTA!E861="","",FLOTA!E861)</f>
        <v/>
      </c>
      <c r="T861" s="21" t="str">
        <f>IF(FLOTA!F861="","",FLOTA!F861)</f>
        <v/>
      </c>
      <c r="U861" s="21" t="str">
        <f>IF(FLOTA!G861="","",FLOTA!G861)</f>
        <v/>
      </c>
      <c r="V861" s="21" t="str">
        <f>IF(FLOTA!H861="","",FLOTA!H861)</f>
        <v/>
      </c>
      <c r="W861" s="21" t="str">
        <f>IF(FLOTA!L861="","",FLOTA!L861)</f>
        <v/>
      </c>
      <c r="X861" s="25" t="str">
        <f t="shared" si="126"/>
        <v/>
      </c>
      <c r="Y861" s="24" t="str">
        <f t="shared" si="127"/>
        <v/>
      </c>
      <c r="Z861" s="25" t="str">
        <f t="shared" si="128"/>
        <v/>
      </c>
    </row>
    <row r="862" spans="9:26">
      <c r="I862" s="24">
        <f t="shared" si="120"/>
        <v>0</v>
      </c>
      <c r="J862" s="24" t="str">
        <f t="shared" si="121"/>
        <v>NO</v>
      </c>
      <c r="K862" s="24" t="str">
        <f t="shared" si="122"/>
        <v>NO</v>
      </c>
      <c r="L862" s="24" t="str">
        <f t="shared" si="123"/>
        <v>NO</v>
      </c>
      <c r="M862" s="24" t="str">
        <f t="shared" si="124"/>
        <v>NO</v>
      </c>
      <c r="N862" s="18" t="str">
        <f t="shared" si="125"/>
        <v/>
      </c>
      <c r="O862" s="21" t="str">
        <f>IF(FLOTA!A862="","",FLOTA!A862)</f>
        <v/>
      </c>
      <c r="P862" s="21" t="str">
        <f>IF(FLOTA!B862="","",FLOTA!B862)</f>
        <v/>
      </c>
      <c r="Q862" s="21" t="str">
        <f>IF(FLOTA!C862="","",FLOTA!C862)</f>
        <v/>
      </c>
      <c r="R862" s="21" t="str">
        <f>IF(FLOTA!D862="","",FLOTA!D862)</f>
        <v/>
      </c>
      <c r="S862" s="21" t="str">
        <f>IF(FLOTA!E862="","",FLOTA!E862)</f>
        <v/>
      </c>
      <c r="T862" s="21" t="str">
        <f>IF(FLOTA!F862="","",FLOTA!F862)</f>
        <v/>
      </c>
      <c r="U862" s="21" t="str">
        <f>IF(FLOTA!G862="","",FLOTA!G862)</f>
        <v/>
      </c>
      <c r="V862" s="21" t="str">
        <f>IF(FLOTA!H862="","",FLOTA!H862)</f>
        <v/>
      </c>
      <c r="W862" s="21" t="str">
        <f>IF(FLOTA!L862="","",FLOTA!L862)</f>
        <v/>
      </c>
      <c r="X862" s="25" t="str">
        <f t="shared" si="126"/>
        <v/>
      </c>
      <c r="Y862" s="24" t="str">
        <f t="shared" si="127"/>
        <v/>
      </c>
      <c r="Z862" s="25" t="str">
        <f t="shared" si="128"/>
        <v/>
      </c>
    </row>
    <row r="863" spans="9:26">
      <c r="I863" s="24">
        <f t="shared" si="120"/>
        <v>0</v>
      </c>
      <c r="J863" s="24" t="str">
        <f t="shared" si="121"/>
        <v>NO</v>
      </c>
      <c r="K863" s="24" t="str">
        <f t="shared" si="122"/>
        <v>NO</v>
      </c>
      <c r="L863" s="24" t="str">
        <f t="shared" si="123"/>
        <v>NO</v>
      </c>
      <c r="M863" s="24" t="str">
        <f t="shared" si="124"/>
        <v>NO</v>
      </c>
      <c r="N863" s="18" t="str">
        <f t="shared" si="125"/>
        <v/>
      </c>
      <c r="O863" s="21" t="str">
        <f>IF(FLOTA!A863="","",FLOTA!A863)</f>
        <v/>
      </c>
      <c r="P863" s="21" t="str">
        <f>IF(FLOTA!B863="","",FLOTA!B863)</f>
        <v/>
      </c>
      <c r="Q863" s="21" t="str">
        <f>IF(FLOTA!C863="","",FLOTA!C863)</f>
        <v/>
      </c>
      <c r="R863" s="21" t="str">
        <f>IF(FLOTA!D863="","",FLOTA!D863)</f>
        <v/>
      </c>
      <c r="S863" s="21" t="str">
        <f>IF(FLOTA!E863="","",FLOTA!E863)</f>
        <v/>
      </c>
      <c r="T863" s="21" t="str">
        <f>IF(FLOTA!F863="","",FLOTA!F863)</f>
        <v/>
      </c>
      <c r="U863" s="21" t="str">
        <f>IF(FLOTA!G863="","",FLOTA!G863)</f>
        <v/>
      </c>
      <c r="V863" s="21" t="str">
        <f>IF(FLOTA!H863="","",FLOTA!H863)</f>
        <v/>
      </c>
      <c r="W863" s="21" t="str">
        <f>IF(FLOTA!L863="","",FLOTA!L863)</f>
        <v/>
      </c>
      <c r="X863" s="25" t="str">
        <f t="shared" si="126"/>
        <v/>
      </c>
      <c r="Y863" s="24" t="str">
        <f t="shared" si="127"/>
        <v/>
      </c>
      <c r="Z863" s="25" t="str">
        <f t="shared" si="128"/>
        <v/>
      </c>
    </row>
    <row r="864" spans="9:26">
      <c r="I864" s="24">
        <f t="shared" si="120"/>
        <v>0</v>
      </c>
      <c r="J864" s="24" t="str">
        <f t="shared" si="121"/>
        <v>NO</v>
      </c>
      <c r="K864" s="24" t="str">
        <f t="shared" si="122"/>
        <v>NO</v>
      </c>
      <c r="L864" s="24" t="str">
        <f t="shared" si="123"/>
        <v>NO</v>
      </c>
      <c r="M864" s="24" t="str">
        <f t="shared" si="124"/>
        <v>NO</v>
      </c>
      <c r="N864" s="18" t="str">
        <f t="shared" si="125"/>
        <v/>
      </c>
      <c r="O864" s="21" t="str">
        <f>IF(FLOTA!A864="","",FLOTA!A864)</f>
        <v/>
      </c>
      <c r="P864" s="21" t="str">
        <f>IF(FLOTA!B864="","",FLOTA!B864)</f>
        <v/>
      </c>
      <c r="Q864" s="21" t="str">
        <f>IF(FLOTA!C864="","",FLOTA!C864)</f>
        <v/>
      </c>
      <c r="R864" s="21" t="str">
        <f>IF(FLOTA!D864="","",FLOTA!D864)</f>
        <v/>
      </c>
      <c r="S864" s="21" t="str">
        <f>IF(FLOTA!E864="","",FLOTA!E864)</f>
        <v/>
      </c>
      <c r="T864" s="21" t="str">
        <f>IF(FLOTA!F864="","",FLOTA!F864)</f>
        <v/>
      </c>
      <c r="U864" s="21" t="str">
        <f>IF(FLOTA!G864="","",FLOTA!G864)</f>
        <v/>
      </c>
      <c r="V864" s="21" t="str">
        <f>IF(FLOTA!H864="","",FLOTA!H864)</f>
        <v/>
      </c>
      <c r="W864" s="21" t="str">
        <f>IF(FLOTA!L864="","",FLOTA!L864)</f>
        <v/>
      </c>
      <c r="X864" s="25" t="str">
        <f t="shared" si="126"/>
        <v/>
      </c>
      <c r="Y864" s="24" t="str">
        <f t="shared" si="127"/>
        <v/>
      </c>
      <c r="Z864" s="25" t="str">
        <f t="shared" si="128"/>
        <v/>
      </c>
    </row>
    <row r="865" spans="9:26">
      <c r="I865" s="24">
        <f t="shared" si="120"/>
        <v>0</v>
      </c>
      <c r="J865" s="24" t="str">
        <f t="shared" si="121"/>
        <v>NO</v>
      </c>
      <c r="K865" s="24" t="str">
        <f t="shared" si="122"/>
        <v>NO</v>
      </c>
      <c r="L865" s="24" t="str">
        <f t="shared" si="123"/>
        <v>NO</v>
      </c>
      <c r="M865" s="24" t="str">
        <f t="shared" si="124"/>
        <v>NO</v>
      </c>
      <c r="N865" s="18" t="str">
        <f t="shared" si="125"/>
        <v/>
      </c>
      <c r="O865" s="21" t="str">
        <f>IF(FLOTA!A865="","",FLOTA!A865)</f>
        <v/>
      </c>
      <c r="P865" s="21" t="str">
        <f>IF(FLOTA!B865="","",FLOTA!B865)</f>
        <v/>
      </c>
      <c r="Q865" s="21" t="str">
        <f>IF(FLOTA!C865="","",FLOTA!C865)</f>
        <v/>
      </c>
      <c r="R865" s="21" t="str">
        <f>IF(FLOTA!D865="","",FLOTA!D865)</f>
        <v/>
      </c>
      <c r="S865" s="21" t="str">
        <f>IF(FLOTA!E865="","",FLOTA!E865)</f>
        <v/>
      </c>
      <c r="T865" s="21" t="str">
        <f>IF(FLOTA!F865="","",FLOTA!F865)</f>
        <v/>
      </c>
      <c r="U865" s="21" t="str">
        <f>IF(FLOTA!G865="","",FLOTA!G865)</f>
        <v/>
      </c>
      <c r="V865" s="21" t="str">
        <f>IF(FLOTA!H865="","",FLOTA!H865)</f>
        <v/>
      </c>
      <c r="W865" s="21" t="str">
        <f>IF(FLOTA!L865="","",FLOTA!L865)</f>
        <v/>
      </c>
      <c r="X865" s="25" t="str">
        <f t="shared" si="126"/>
        <v/>
      </c>
      <c r="Y865" s="24" t="str">
        <f t="shared" si="127"/>
        <v/>
      </c>
      <c r="Z865" s="25" t="str">
        <f t="shared" si="128"/>
        <v/>
      </c>
    </row>
    <row r="866" spans="9:26">
      <c r="I866" s="24">
        <f t="shared" si="120"/>
        <v>0</v>
      </c>
      <c r="J866" s="24" t="str">
        <f t="shared" si="121"/>
        <v>NO</v>
      </c>
      <c r="K866" s="24" t="str">
        <f t="shared" si="122"/>
        <v>NO</v>
      </c>
      <c r="L866" s="24" t="str">
        <f t="shared" si="123"/>
        <v>NO</v>
      </c>
      <c r="M866" s="24" t="str">
        <f t="shared" si="124"/>
        <v>NO</v>
      </c>
      <c r="N866" s="18" t="str">
        <f t="shared" si="125"/>
        <v/>
      </c>
      <c r="O866" s="21" t="str">
        <f>IF(FLOTA!A866="","",FLOTA!A866)</f>
        <v/>
      </c>
      <c r="P866" s="21" t="str">
        <f>IF(FLOTA!B866="","",FLOTA!B866)</f>
        <v/>
      </c>
      <c r="Q866" s="21" t="str">
        <f>IF(FLOTA!C866="","",FLOTA!C866)</f>
        <v/>
      </c>
      <c r="R866" s="21" t="str">
        <f>IF(FLOTA!D866="","",FLOTA!D866)</f>
        <v/>
      </c>
      <c r="S866" s="21" t="str">
        <f>IF(FLOTA!E866="","",FLOTA!E866)</f>
        <v/>
      </c>
      <c r="T866" s="21" t="str">
        <f>IF(FLOTA!F866="","",FLOTA!F866)</f>
        <v/>
      </c>
      <c r="U866" s="21" t="str">
        <f>IF(FLOTA!G866="","",FLOTA!G866)</f>
        <v/>
      </c>
      <c r="V866" s="21" t="str">
        <f>IF(FLOTA!H866="","",FLOTA!H866)</f>
        <v/>
      </c>
      <c r="W866" s="21" t="str">
        <f>IF(FLOTA!L866="","",FLOTA!L866)</f>
        <v/>
      </c>
      <c r="X866" s="25" t="str">
        <f t="shared" si="126"/>
        <v/>
      </c>
      <c r="Y866" s="24" t="str">
        <f t="shared" si="127"/>
        <v/>
      </c>
      <c r="Z866" s="25" t="str">
        <f t="shared" si="128"/>
        <v/>
      </c>
    </row>
    <row r="867" spans="9:26">
      <c r="I867" s="24">
        <f t="shared" si="120"/>
        <v>0</v>
      </c>
      <c r="J867" s="24" t="str">
        <f t="shared" si="121"/>
        <v>NO</v>
      </c>
      <c r="K867" s="24" t="str">
        <f t="shared" si="122"/>
        <v>NO</v>
      </c>
      <c r="L867" s="24" t="str">
        <f t="shared" si="123"/>
        <v>NO</v>
      </c>
      <c r="M867" s="24" t="str">
        <f t="shared" si="124"/>
        <v>NO</v>
      </c>
      <c r="N867" s="18" t="str">
        <f t="shared" si="125"/>
        <v/>
      </c>
      <c r="O867" s="21" t="str">
        <f>IF(FLOTA!A867="","",FLOTA!A867)</f>
        <v/>
      </c>
      <c r="P867" s="21" t="str">
        <f>IF(FLOTA!B867="","",FLOTA!B867)</f>
        <v/>
      </c>
      <c r="Q867" s="21" t="str">
        <f>IF(FLOTA!C867="","",FLOTA!C867)</f>
        <v/>
      </c>
      <c r="R867" s="21" t="str">
        <f>IF(FLOTA!D867="","",FLOTA!D867)</f>
        <v/>
      </c>
      <c r="S867" s="21" t="str">
        <f>IF(FLOTA!E867="","",FLOTA!E867)</f>
        <v/>
      </c>
      <c r="T867" s="21" t="str">
        <f>IF(FLOTA!F867="","",FLOTA!F867)</f>
        <v/>
      </c>
      <c r="U867" s="21" t="str">
        <f>IF(FLOTA!G867="","",FLOTA!G867)</f>
        <v/>
      </c>
      <c r="V867" s="21" t="str">
        <f>IF(FLOTA!H867="","",FLOTA!H867)</f>
        <v/>
      </c>
      <c r="W867" s="21" t="str">
        <f>IF(FLOTA!L867="","",FLOTA!L867)</f>
        <v/>
      </c>
      <c r="X867" s="25" t="str">
        <f t="shared" si="126"/>
        <v/>
      </c>
      <c r="Y867" s="24" t="str">
        <f t="shared" si="127"/>
        <v/>
      </c>
      <c r="Z867" s="25" t="str">
        <f t="shared" si="128"/>
        <v/>
      </c>
    </row>
    <row r="868" spans="9:26">
      <c r="I868" s="24">
        <f t="shared" si="120"/>
        <v>0</v>
      </c>
      <c r="J868" s="24" t="str">
        <f t="shared" si="121"/>
        <v>NO</v>
      </c>
      <c r="K868" s="24" t="str">
        <f t="shared" si="122"/>
        <v>NO</v>
      </c>
      <c r="L868" s="24" t="str">
        <f t="shared" si="123"/>
        <v>NO</v>
      </c>
      <c r="M868" s="24" t="str">
        <f t="shared" si="124"/>
        <v>NO</v>
      </c>
      <c r="N868" s="18" t="str">
        <f t="shared" si="125"/>
        <v/>
      </c>
      <c r="O868" s="21" t="str">
        <f>IF(FLOTA!A868="","",FLOTA!A868)</f>
        <v/>
      </c>
      <c r="P868" s="21" t="str">
        <f>IF(FLOTA!B868="","",FLOTA!B868)</f>
        <v/>
      </c>
      <c r="Q868" s="21" t="str">
        <f>IF(FLOTA!C868="","",FLOTA!C868)</f>
        <v/>
      </c>
      <c r="R868" s="21" t="str">
        <f>IF(FLOTA!D868="","",FLOTA!D868)</f>
        <v/>
      </c>
      <c r="S868" s="21" t="str">
        <f>IF(FLOTA!E868="","",FLOTA!E868)</f>
        <v/>
      </c>
      <c r="T868" s="21" t="str">
        <f>IF(FLOTA!F868="","",FLOTA!F868)</f>
        <v/>
      </c>
      <c r="U868" s="21" t="str">
        <f>IF(FLOTA!G868="","",FLOTA!G868)</f>
        <v/>
      </c>
      <c r="V868" s="21" t="str">
        <f>IF(FLOTA!H868="","",FLOTA!H868)</f>
        <v/>
      </c>
      <c r="W868" s="21" t="str">
        <f>IF(FLOTA!L868="","",FLOTA!L868)</f>
        <v/>
      </c>
      <c r="X868" s="25" t="str">
        <f t="shared" si="126"/>
        <v/>
      </c>
      <c r="Y868" s="24" t="str">
        <f t="shared" si="127"/>
        <v/>
      </c>
      <c r="Z868" s="25" t="str">
        <f t="shared" si="128"/>
        <v/>
      </c>
    </row>
    <row r="869" spans="9:26">
      <c r="I869" s="24">
        <f t="shared" si="120"/>
        <v>0</v>
      </c>
      <c r="J869" s="24" t="str">
        <f t="shared" si="121"/>
        <v>NO</v>
      </c>
      <c r="K869" s="24" t="str">
        <f t="shared" si="122"/>
        <v>NO</v>
      </c>
      <c r="L869" s="24" t="str">
        <f t="shared" si="123"/>
        <v>NO</v>
      </c>
      <c r="M869" s="24" t="str">
        <f t="shared" si="124"/>
        <v>NO</v>
      </c>
      <c r="N869" s="18" t="str">
        <f t="shared" si="125"/>
        <v/>
      </c>
      <c r="O869" s="21" t="str">
        <f>IF(FLOTA!A869="","",FLOTA!A869)</f>
        <v/>
      </c>
      <c r="P869" s="21" t="str">
        <f>IF(FLOTA!B869="","",FLOTA!B869)</f>
        <v/>
      </c>
      <c r="Q869" s="21" t="str">
        <f>IF(FLOTA!C869="","",FLOTA!C869)</f>
        <v/>
      </c>
      <c r="R869" s="21" t="str">
        <f>IF(FLOTA!D869="","",FLOTA!D869)</f>
        <v/>
      </c>
      <c r="S869" s="21" t="str">
        <f>IF(FLOTA!E869="","",FLOTA!E869)</f>
        <v/>
      </c>
      <c r="T869" s="21" t="str">
        <f>IF(FLOTA!F869="","",FLOTA!F869)</f>
        <v/>
      </c>
      <c r="U869" s="21" t="str">
        <f>IF(FLOTA!G869="","",FLOTA!G869)</f>
        <v/>
      </c>
      <c r="V869" s="21" t="str">
        <f>IF(FLOTA!H869="","",FLOTA!H869)</f>
        <v/>
      </c>
      <c r="W869" s="21" t="str">
        <f>IF(FLOTA!L869="","",FLOTA!L869)</f>
        <v/>
      </c>
      <c r="X869" s="25" t="str">
        <f t="shared" si="126"/>
        <v/>
      </c>
      <c r="Y869" s="24" t="str">
        <f t="shared" si="127"/>
        <v/>
      </c>
      <c r="Z869" s="25" t="str">
        <f t="shared" si="128"/>
        <v/>
      </c>
    </row>
    <row r="870" spans="9:26">
      <c r="I870" s="24">
        <f t="shared" si="120"/>
        <v>0</v>
      </c>
      <c r="J870" s="24" t="str">
        <f t="shared" si="121"/>
        <v>NO</v>
      </c>
      <c r="K870" s="24" t="str">
        <f t="shared" si="122"/>
        <v>NO</v>
      </c>
      <c r="L870" s="24" t="str">
        <f t="shared" si="123"/>
        <v>NO</v>
      </c>
      <c r="M870" s="24" t="str">
        <f t="shared" si="124"/>
        <v>NO</v>
      </c>
      <c r="N870" s="18" t="str">
        <f t="shared" si="125"/>
        <v/>
      </c>
      <c r="O870" s="21" t="str">
        <f>IF(FLOTA!A870="","",FLOTA!A870)</f>
        <v/>
      </c>
      <c r="P870" s="21" t="str">
        <f>IF(FLOTA!B870="","",FLOTA!B870)</f>
        <v/>
      </c>
      <c r="Q870" s="21" t="str">
        <f>IF(FLOTA!C870="","",FLOTA!C870)</f>
        <v/>
      </c>
      <c r="R870" s="21" t="str">
        <f>IF(FLOTA!D870="","",FLOTA!D870)</f>
        <v/>
      </c>
      <c r="S870" s="21" t="str">
        <f>IF(FLOTA!E870="","",FLOTA!E870)</f>
        <v/>
      </c>
      <c r="T870" s="21" t="str">
        <f>IF(FLOTA!F870="","",FLOTA!F870)</f>
        <v/>
      </c>
      <c r="U870" s="21" t="str">
        <f>IF(FLOTA!G870="","",FLOTA!G870)</f>
        <v/>
      </c>
      <c r="V870" s="21" t="str">
        <f>IF(FLOTA!H870="","",FLOTA!H870)</f>
        <v/>
      </c>
      <c r="W870" s="21" t="str">
        <f>IF(FLOTA!L870="","",FLOTA!L870)</f>
        <v/>
      </c>
      <c r="X870" s="25" t="str">
        <f t="shared" si="126"/>
        <v/>
      </c>
      <c r="Y870" s="24" t="str">
        <f t="shared" si="127"/>
        <v/>
      </c>
      <c r="Z870" s="25" t="str">
        <f t="shared" si="128"/>
        <v/>
      </c>
    </row>
    <row r="871" spans="9:26">
      <c r="I871" s="24">
        <f t="shared" si="120"/>
        <v>0</v>
      </c>
      <c r="J871" s="24" t="str">
        <f t="shared" si="121"/>
        <v>NO</v>
      </c>
      <c r="K871" s="24" t="str">
        <f t="shared" si="122"/>
        <v>NO</v>
      </c>
      <c r="L871" s="24" t="str">
        <f t="shared" si="123"/>
        <v>NO</v>
      </c>
      <c r="M871" s="24" t="str">
        <f t="shared" si="124"/>
        <v>NO</v>
      </c>
      <c r="N871" s="18" t="str">
        <f t="shared" si="125"/>
        <v/>
      </c>
      <c r="O871" s="21" t="str">
        <f>IF(FLOTA!A871="","",FLOTA!A871)</f>
        <v/>
      </c>
      <c r="P871" s="21" t="str">
        <f>IF(FLOTA!B871="","",FLOTA!B871)</f>
        <v/>
      </c>
      <c r="Q871" s="21" t="str">
        <f>IF(FLOTA!C871="","",FLOTA!C871)</f>
        <v/>
      </c>
      <c r="R871" s="21" t="str">
        <f>IF(FLOTA!D871="","",FLOTA!D871)</f>
        <v/>
      </c>
      <c r="S871" s="21" t="str">
        <f>IF(FLOTA!E871="","",FLOTA!E871)</f>
        <v/>
      </c>
      <c r="T871" s="21" t="str">
        <f>IF(FLOTA!F871="","",FLOTA!F871)</f>
        <v/>
      </c>
      <c r="U871" s="21" t="str">
        <f>IF(FLOTA!G871="","",FLOTA!G871)</f>
        <v/>
      </c>
      <c r="V871" s="21" t="str">
        <f>IF(FLOTA!H871="","",FLOTA!H871)</f>
        <v/>
      </c>
      <c r="W871" s="21" t="str">
        <f>IF(FLOTA!L871="","",FLOTA!L871)</f>
        <v/>
      </c>
      <c r="X871" s="25" t="str">
        <f t="shared" si="126"/>
        <v/>
      </c>
      <c r="Y871" s="24" t="str">
        <f t="shared" si="127"/>
        <v/>
      </c>
      <c r="Z871" s="25" t="str">
        <f t="shared" si="128"/>
        <v/>
      </c>
    </row>
    <row r="872" spans="9:26">
      <c r="I872" s="24">
        <f t="shared" si="120"/>
        <v>0</v>
      </c>
      <c r="J872" s="24" t="str">
        <f t="shared" si="121"/>
        <v>NO</v>
      </c>
      <c r="K872" s="24" t="str">
        <f t="shared" si="122"/>
        <v>NO</v>
      </c>
      <c r="L872" s="24" t="str">
        <f t="shared" si="123"/>
        <v>NO</v>
      </c>
      <c r="M872" s="24" t="str">
        <f t="shared" si="124"/>
        <v>NO</v>
      </c>
      <c r="N872" s="18" t="str">
        <f t="shared" si="125"/>
        <v/>
      </c>
      <c r="O872" s="21" t="str">
        <f>IF(FLOTA!A872="","",FLOTA!A872)</f>
        <v/>
      </c>
      <c r="P872" s="21" t="str">
        <f>IF(FLOTA!B872="","",FLOTA!B872)</f>
        <v/>
      </c>
      <c r="Q872" s="21" t="str">
        <f>IF(FLOTA!C872="","",FLOTA!C872)</f>
        <v/>
      </c>
      <c r="R872" s="21" t="str">
        <f>IF(FLOTA!D872="","",FLOTA!D872)</f>
        <v/>
      </c>
      <c r="S872" s="21" t="str">
        <f>IF(FLOTA!E872="","",FLOTA!E872)</f>
        <v/>
      </c>
      <c r="T872" s="21" t="str">
        <f>IF(FLOTA!F872="","",FLOTA!F872)</f>
        <v/>
      </c>
      <c r="U872" s="21" t="str">
        <f>IF(FLOTA!G872="","",FLOTA!G872)</f>
        <v/>
      </c>
      <c r="V872" s="21" t="str">
        <f>IF(FLOTA!H872="","",FLOTA!H872)</f>
        <v/>
      </c>
      <c r="W872" s="21" t="str">
        <f>IF(FLOTA!L872="","",FLOTA!L872)</f>
        <v/>
      </c>
      <c r="X872" s="25" t="str">
        <f t="shared" si="126"/>
        <v/>
      </c>
      <c r="Y872" s="24" t="str">
        <f t="shared" si="127"/>
        <v/>
      </c>
      <c r="Z872" s="25" t="str">
        <f t="shared" si="128"/>
        <v/>
      </c>
    </row>
    <row r="873" spans="9:26">
      <c r="I873" s="24">
        <f t="shared" si="120"/>
        <v>0</v>
      </c>
      <c r="J873" s="24" t="str">
        <f t="shared" si="121"/>
        <v>NO</v>
      </c>
      <c r="K873" s="24" t="str">
        <f t="shared" si="122"/>
        <v>NO</v>
      </c>
      <c r="L873" s="24" t="str">
        <f t="shared" si="123"/>
        <v>NO</v>
      </c>
      <c r="M873" s="24" t="str">
        <f t="shared" si="124"/>
        <v>NO</v>
      </c>
      <c r="N873" s="18" t="str">
        <f t="shared" si="125"/>
        <v/>
      </c>
      <c r="O873" s="21" t="str">
        <f>IF(FLOTA!A873="","",FLOTA!A873)</f>
        <v/>
      </c>
      <c r="P873" s="21" t="str">
        <f>IF(FLOTA!B873="","",FLOTA!B873)</f>
        <v/>
      </c>
      <c r="Q873" s="21" t="str">
        <f>IF(FLOTA!C873="","",FLOTA!C873)</f>
        <v/>
      </c>
      <c r="R873" s="21" t="str">
        <f>IF(FLOTA!D873="","",FLOTA!D873)</f>
        <v/>
      </c>
      <c r="S873" s="21" t="str">
        <f>IF(FLOTA!E873="","",FLOTA!E873)</f>
        <v/>
      </c>
      <c r="T873" s="21" t="str">
        <f>IF(FLOTA!F873="","",FLOTA!F873)</f>
        <v/>
      </c>
      <c r="U873" s="21" t="str">
        <f>IF(FLOTA!G873="","",FLOTA!G873)</f>
        <v/>
      </c>
      <c r="V873" s="21" t="str">
        <f>IF(FLOTA!H873="","",FLOTA!H873)</f>
        <v/>
      </c>
      <c r="W873" s="21" t="str">
        <f>IF(FLOTA!L873="","",FLOTA!L873)</f>
        <v/>
      </c>
      <c r="X873" s="25" t="str">
        <f t="shared" si="126"/>
        <v/>
      </c>
      <c r="Y873" s="24" t="str">
        <f t="shared" si="127"/>
        <v/>
      </c>
      <c r="Z873" s="25" t="str">
        <f t="shared" si="128"/>
        <v/>
      </c>
    </row>
    <row r="874" spans="9:26">
      <c r="I874" s="24">
        <f t="shared" si="120"/>
        <v>0</v>
      </c>
      <c r="J874" s="24" t="str">
        <f t="shared" si="121"/>
        <v>NO</v>
      </c>
      <c r="K874" s="24" t="str">
        <f t="shared" si="122"/>
        <v>NO</v>
      </c>
      <c r="L874" s="24" t="str">
        <f t="shared" si="123"/>
        <v>NO</v>
      </c>
      <c r="M874" s="24" t="str">
        <f t="shared" si="124"/>
        <v>NO</v>
      </c>
      <c r="N874" s="18" t="str">
        <f t="shared" si="125"/>
        <v/>
      </c>
      <c r="O874" s="21" t="str">
        <f>IF(FLOTA!A874="","",FLOTA!A874)</f>
        <v/>
      </c>
      <c r="P874" s="21" t="str">
        <f>IF(FLOTA!B874="","",FLOTA!B874)</f>
        <v/>
      </c>
      <c r="Q874" s="21" t="str">
        <f>IF(FLOTA!C874="","",FLOTA!C874)</f>
        <v/>
      </c>
      <c r="R874" s="21" t="str">
        <f>IF(FLOTA!D874="","",FLOTA!D874)</f>
        <v/>
      </c>
      <c r="S874" s="21" t="str">
        <f>IF(FLOTA!E874="","",FLOTA!E874)</f>
        <v/>
      </c>
      <c r="T874" s="21" t="str">
        <f>IF(FLOTA!F874="","",FLOTA!F874)</f>
        <v/>
      </c>
      <c r="U874" s="21" t="str">
        <f>IF(FLOTA!G874="","",FLOTA!G874)</f>
        <v/>
      </c>
      <c r="V874" s="21" t="str">
        <f>IF(FLOTA!H874="","",FLOTA!H874)</f>
        <v/>
      </c>
      <c r="W874" s="21" t="str">
        <f>IF(FLOTA!L874="","",FLOTA!L874)</f>
        <v/>
      </c>
      <c r="X874" s="25" t="str">
        <f t="shared" si="126"/>
        <v/>
      </c>
      <c r="Y874" s="24" t="str">
        <f t="shared" si="127"/>
        <v/>
      </c>
      <c r="Z874" s="25" t="str">
        <f t="shared" si="128"/>
        <v/>
      </c>
    </row>
    <row r="875" spans="9:26">
      <c r="I875" s="24">
        <f t="shared" si="120"/>
        <v>0</v>
      </c>
      <c r="J875" s="24" t="str">
        <f t="shared" si="121"/>
        <v>NO</v>
      </c>
      <c r="K875" s="24" t="str">
        <f t="shared" si="122"/>
        <v>NO</v>
      </c>
      <c r="L875" s="24" t="str">
        <f t="shared" si="123"/>
        <v>NO</v>
      </c>
      <c r="M875" s="24" t="str">
        <f t="shared" si="124"/>
        <v>NO</v>
      </c>
      <c r="N875" s="18" t="str">
        <f t="shared" si="125"/>
        <v/>
      </c>
      <c r="O875" s="21" t="str">
        <f>IF(FLOTA!A875="","",FLOTA!A875)</f>
        <v/>
      </c>
      <c r="P875" s="21" t="str">
        <f>IF(FLOTA!B875="","",FLOTA!B875)</f>
        <v/>
      </c>
      <c r="Q875" s="21" t="str">
        <f>IF(FLOTA!C875="","",FLOTA!C875)</f>
        <v/>
      </c>
      <c r="R875" s="21" t="str">
        <f>IF(FLOTA!D875="","",FLOTA!D875)</f>
        <v/>
      </c>
      <c r="S875" s="21" t="str">
        <f>IF(FLOTA!E875="","",FLOTA!E875)</f>
        <v/>
      </c>
      <c r="T875" s="21" t="str">
        <f>IF(FLOTA!F875="","",FLOTA!F875)</f>
        <v/>
      </c>
      <c r="U875" s="21" t="str">
        <f>IF(FLOTA!G875="","",FLOTA!G875)</f>
        <v/>
      </c>
      <c r="V875" s="21" t="str">
        <f>IF(FLOTA!H875="","",FLOTA!H875)</f>
        <v/>
      </c>
      <c r="W875" s="21" t="str">
        <f>IF(FLOTA!L875="","",FLOTA!L875)</f>
        <v/>
      </c>
      <c r="X875" s="25" t="str">
        <f t="shared" si="126"/>
        <v/>
      </c>
      <c r="Y875" s="24" t="str">
        <f t="shared" si="127"/>
        <v/>
      </c>
      <c r="Z875" s="25" t="str">
        <f t="shared" si="128"/>
        <v/>
      </c>
    </row>
    <row r="876" spans="9:26">
      <c r="I876" s="24">
        <f t="shared" si="120"/>
        <v>0</v>
      </c>
      <c r="J876" s="24" t="str">
        <f t="shared" si="121"/>
        <v>NO</v>
      </c>
      <c r="K876" s="24" t="str">
        <f t="shared" si="122"/>
        <v>NO</v>
      </c>
      <c r="L876" s="24" t="str">
        <f t="shared" si="123"/>
        <v>NO</v>
      </c>
      <c r="M876" s="24" t="str">
        <f t="shared" si="124"/>
        <v>NO</v>
      </c>
      <c r="N876" s="18" t="str">
        <f t="shared" si="125"/>
        <v/>
      </c>
      <c r="O876" s="21" t="str">
        <f>IF(FLOTA!A876="","",FLOTA!A876)</f>
        <v/>
      </c>
      <c r="P876" s="21" t="str">
        <f>IF(FLOTA!B876="","",FLOTA!B876)</f>
        <v/>
      </c>
      <c r="Q876" s="21" t="str">
        <f>IF(FLOTA!C876="","",FLOTA!C876)</f>
        <v/>
      </c>
      <c r="R876" s="21" t="str">
        <f>IF(FLOTA!D876="","",FLOTA!D876)</f>
        <v/>
      </c>
      <c r="S876" s="21" t="str">
        <f>IF(FLOTA!E876="","",FLOTA!E876)</f>
        <v/>
      </c>
      <c r="T876" s="21" t="str">
        <f>IF(FLOTA!F876="","",FLOTA!F876)</f>
        <v/>
      </c>
      <c r="U876" s="21" t="str">
        <f>IF(FLOTA!G876="","",FLOTA!G876)</f>
        <v/>
      </c>
      <c r="V876" s="21" t="str">
        <f>IF(FLOTA!H876="","",FLOTA!H876)</f>
        <v/>
      </c>
      <c r="W876" s="21" t="str">
        <f>IF(FLOTA!L876="","",FLOTA!L876)</f>
        <v/>
      </c>
      <c r="X876" s="25" t="str">
        <f t="shared" si="126"/>
        <v/>
      </c>
      <c r="Y876" s="24" t="str">
        <f t="shared" si="127"/>
        <v/>
      </c>
      <c r="Z876" s="25" t="str">
        <f t="shared" si="128"/>
        <v/>
      </c>
    </row>
    <row r="877" spans="9:26">
      <c r="I877" s="24">
        <f t="shared" si="120"/>
        <v>0</v>
      </c>
      <c r="J877" s="24" t="str">
        <f t="shared" si="121"/>
        <v>NO</v>
      </c>
      <c r="K877" s="24" t="str">
        <f t="shared" si="122"/>
        <v>NO</v>
      </c>
      <c r="L877" s="24" t="str">
        <f t="shared" si="123"/>
        <v>NO</v>
      </c>
      <c r="M877" s="24" t="str">
        <f t="shared" si="124"/>
        <v>NO</v>
      </c>
      <c r="N877" s="18" t="str">
        <f t="shared" si="125"/>
        <v/>
      </c>
      <c r="O877" s="21" t="str">
        <f>IF(FLOTA!A877="","",FLOTA!A877)</f>
        <v/>
      </c>
      <c r="P877" s="21" t="str">
        <f>IF(FLOTA!B877="","",FLOTA!B877)</f>
        <v/>
      </c>
      <c r="Q877" s="21" t="str">
        <f>IF(FLOTA!C877="","",FLOTA!C877)</f>
        <v/>
      </c>
      <c r="R877" s="21" t="str">
        <f>IF(FLOTA!D877="","",FLOTA!D877)</f>
        <v/>
      </c>
      <c r="S877" s="21" t="str">
        <f>IF(FLOTA!E877="","",FLOTA!E877)</f>
        <v/>
      </c>
      <c r="T877" s="21" t="str">
        <f>IF(FLOTA!F877="","",FLOTA!F877)</f>
        <v/>
      </c>
      <c r="U877" s="21" t="str">
        <f>IF(FLOTA!G877="","",FLOTA!G877)</f>
        <v/>
      </c>
      <c r="V877" s="21" t="str">
        <f>IF(FLOTA!H877="","",FLOTA!H877)</f>
        <v/>
      </c>
      <c r="W877" s="21" t="str">
        <f>IF(FLOTA!L877="","",FLOTA!L877)</f>
        <v/>
      </c>
      <c r="X877" s="25" t="str">
        <f t="shared" si="126"/>
        <v/>
      </c>
      <c r="Y877" s="24" t="str">
        <f t="shared" si="127"/>
        <v/>
      </c>
      <c r="Z877" s="25" t="str">
        <f t="shared" si="128"/>
        <v/>
      </c>
    </row>
    <row r="878" spans="9:26">
      <c r="I878" s="24">
        <f t="shared" si="120"/>
        <v>0</v>
      </c>
      <c r="J878" s="24" t="str">
        <f t="shared" si="121"/>
        <v>NO</v>
      </c>
      <c r="K878" s="24" t="str">
        <f t="shared" si="122"/>
        <v>NO</v>
      </c>
      <c r="L878" s="24" t="str">
        <f t="shared" si="123"/>
        <v>NO</v>
      </c>
      <c r="M878" s="24" t="str">
        <f t="shared" si="124"/>
        <v>NO</v>
      </c>
      <c r="N878" s="18" t="str">
        <f t="shared" si="125"/>
        <v/>
      </c>
      <c r="O878" s="21" t="str">
        <f>IF(FLOTA!A878="","",FLOTA!A878)</f>
        <v/>
      </c>
      <c r="P878" s="21" t="str">
        <f>IF(FLOTA!B878="","",FLOTA!B878)</f>
        <v/>
      </c>
      <c r="Q878" s="21" t="str">
        <f>IF(FLOTA!C878="","",FLOTA!C878)</f>
        <v/>
      </c>
      <c r="R878" s="21" t="str">
        <f>IF(FLOTA!D878="","",FLOTA!D878)</f>
        <v/>
      </c>
      <c r="S878" s="21" t="str">
        <f>IF(FLOTA!E878="","",FLOTA!E878)</f>
        <v/>
      </c>
      <c r="T878" s="21" t="str">
        <f>IF(FLOTA!F878="","",FLOTA!F878)</f>
        <v/>
      </c>
      <c r="U878" s="21" t="str">
        <f>IF(FLOTA!G878="","",FLOTA!G878)</f>
        <v/>
      </c>
      <c r="V878" s="21" t="str">
        <f>IF(FLOTA!H878="","",FLOTA!H878)</f>
        <v/>
      </c>
      <c r="W878" s="21" t="str">
        <f>IF(FLOTA!L878="","",FLOTA!L878)</f>
        <v/>
      </c>
      <c r="X878" s="25" t="str">
        <f t="shared" si="126"/>
        <v/>
      </c>
      <c r="Y878" s="24" t="str">
        <f t="shared" si="127"/>
        <v/>
      </c>
      <c r="Z878" s="25" t="str">
        <f t="shared" si="128"/>
        <v/>
      </c>
    </row>
    <row r="879" spans="9:26">
      <c r="I879" s="24">
        <f t="shared" si="120"/>
        <v>0</v>
      </c>
      <c r="J879" s="24" t="str">
        <f t="shared" si="121"/>
        <v>NO</v>
      </c>
      <c r="K879" s="24" t="str">
        <f t="shared" si="122"/>
        <v>NO</v>
      </c>
      <c r="L879" s="24" t="str">
        <f t="shared" si="123"/>
        <v>NO</v>
      </c>
      <c r="M879" s="24" t="str">
        <f t="shared" si="124"/>
        <v>NO</v>
      </c>
      <c r="N879" s="18" t="str">
        <f t="shared" si="125"/>
        <v/>
      </c>
      <c r="O879" s="21" t="str">
        <f>IF(FLOTA!A879="","",FLOTA!A879)</f>
        <v/>
      </c>
      <c r="P879" s="21" t="str">
        <f>IF(FLOTA!B879="","",FLOTA!B879)</f>
        <v/>
      </c>
      <c r="Q879" s="21" t="str">
        <f>IF(FLOTA!C879="","",FLOTA!C879)</f>
        <v/>
      </c>
      <c r="R879" s="21" t="str">
        <f>IF(FLOTA!D879="","",FLOTA!D879)</f>
        <v/>
      </c>
      <c r="S879" s="21" t="str">
        <f>IF(FLOTA!E879="","",FLOTA!E879)</f>
        <v/>
      </c>
      <c r="T879" s="21" t="str">
        <f>IF(FLOTA!F879="","",FLOTA!F879)</f>
        <v/>
      </c>
      <c r="U879" s="21" t="str">
        <f>IF(FLOTA!G879="","",FLOTA!G879)</f>
        <v/>
      </c>
      <c r="V879" s="21" t="str">
        <f>IF(FLOTA!H879="","",FLOTA!H879)</f>
        <v/>
      </c>
      <c r="W879" s="21" t="str">
        <f>IF(FLOTA!L879="","",FLOTA!L879)</f>
        <v/>
      </c>
      <c r="X879" s="25" t="str">
        <f t="shared" si="126"/>
        <v/>
      </c>
      <c r="Y879" s="24" t="str">
        <f t="shared" si="127"/>
        <v/>
      </c>
      <c r="Z879" s="25" t="str">
        <f t="shared" si="128"/>
        <v/>
      </c>
    </row>
    <row r="880" spans="9:26">
      <c r="I880" s="24">
        <f t="shared" si="120"/>
        <v>0</v>
      </c>
      <c r="J880" s="24" t="str">
        <f t="shared" si="121"/>
        <v>NO</v>
      </c>
      <c r="K880" s="24" t="str">
        <f t="shared" si="122"/>
        <v>NO</v>
      </c>
      <c r="L880" s="24" t="str">
        <f t="shared" si="123"/>
        <v>NO</v>
      </c>
      <c r="M880" s="24" t="str">
        <f t="shared" si="124"/>
        <v>NO</v>
      </c>
      <c r="N880" s="18" t="str">
        <f t="shared" si="125"/>
        <v/>
      </c>
      <c r="O880" s="21" t="str">
        <f>IF(FLOTA!A880="","",FLOTA!A880)</f>
        <v/>
      </c>
      <c r="P880" s="21" t="str">
        <f>IF(FLOTA!B880="","",FLOTA!B880)</f>
        <v/>
      </c>
      <c r="Q880" s="21" t="str">
        <f>IF(FLOTA!C880="","",FLOTA!C880)</f>
        <v/>
      </c>
      <c r="R880" s="21" t="str">
        <f>IF(FLOTA!D880="","",FLOTA!D880)</f>
        <v/>
      </c>
      <c r="S880" s="21" t="str">
        <f>IF(FLOTA!E880="","",FLOTA!E880)</f>
        <v/>
      </c>
      <c r="T880" s="21" t="str">
        <f>IF(FLOTA!F880="","",FLOTA!F880)</f>
        <v/>
      </c>
      <c r="U880" s="21" t="str">
        <f>IF(FLOTA!G880="","",FLOTA!G880)</f>
        <v/>
      </c>
      <c r="V880" s="21" t="str">
        <f>IF(FLOTA!H880="","",FLOTA!H880)</f>
        <v/>
      </c>
      <c r="W880" s="21" t="str">
        <f>IF(FLOTA!L880="","",FLOTA!L880)</f>
        <v/>
      </c>
      <c r="X880" s="25" t="str">
        <f t="shared" si="126"/>
        <v/>
      </c>
      <c r="Y880" s="24" t="str">
        <f t="shared" si="127"/>
        <v/>
      </c>
      <c r="Z880" s="25" t="str">
        <f t="shared" si="128"/>
        <v/>
      </c>
    </row>
    <row r="881" spans="9:26">
      <c r="I881" s="24">
        <f t="shared" si="120"/>
        <v>0</v>
      </c>
      <c r="J881" s="24" t="str">
        <f t="shared" si="121"/>
        <v>NO</v>
      </c>
      <c r="K881" s="24" t="str">
        <f t="shared" si="122"/>
        <v>NO</v>
      </c>
      <c r="L881" s="24" t="str">
        <f t="shared" si="123"/>
        <v>NO</v>
      </c>
      <c r="M881" s="24" t="str">
        <f t="shared" si="124"/>
        <v>NO</v>
      </c>
      <c r="N881" s="18" t="str">
        <f t="shared" si="125"/>
        <v/>
      </c>
      <c r="O881" s="21" t="str">
        <f>IF(FLOTA!A881="","",FLOTA!A881)</f>
        <v/>
      </c>
      <c r="P881" s="21" t="str">
        <f>IF(FLOTA!B881="","",FLOTA!B881)</f>
        <v/>
      </c>
      <c r="Q881" s="21" t="str">
        <f>IF(FLOTA!C881="","",FLOTA!C881)</f>
        <v/>
      </c>
      <c r="R881" s="21" t="str">
        <f>IF(FLOTA!D881="","",FLOTA!D881)</f>
        <v/>
      </c>
      <c r="S881" s="21" t="str">
        <f>IF(FLOTA!E881="","",FLOTA!E881)</f>
        <v/>
      </c>
      <c r="T881" s="21" t="str">
        <f>IF(FLOTA!F881="","",FLOTA!F881)</f>
        <v/>
      </c>
      <c r="U881" s="21" t="str">
        <f>IF(FLOTA!G881="","",FLOTA!G881)</f>
        <v/>
      </c>
      <c r="V881" s="21" t="str">
        <f>IF(FLOTA!H881="","",FLOTA!H881)</f>
        <v/>
      </c>
      <c r="W881" s="21" t="str">
        <f>IF(FLOTA!L881="","",FLOTA!L881)</f>
        <v/>
      </c>
      <c r="X881" s="25" t="str">
        <f t="shared" si="126"/>
        <v/>
      </c>
      <c r="Y881" s="24" t="str">
        <f t="shared" si="127"/>
        <v/>
      </c>
      <c r="Z881" s="25" t="str">
        <f t="shared" si="128"/>
        <v/>
      </c>
    </row>
    <row r="882" spans="9:26">
      <c r="I882" s="24">
        <f t="shared" si="120"/>
        <v>0</v>
      </c>
      <c r="J882" s="24" t="str">
        <f t="shared" si="121"/>
        <v>NO</v>
      </c>
      <c r="K882" s="24" t="str">
        <f t="shared" si="122"/>
        <v>NO</v>
      </c>
      <c r="L882" s="24" t="str">
        <f t="shared" si="123"/>
        <v>NO</v>
      </c>
      <c r="M882" s="24" t="str">
        <f t="shared" si="124"/>
        <v>NO</v>
      </c>
      <c r="N882" s="18" t="str">
        <f t="shared" si="125"/>
        <v/>
      </c>
      <c r="O882" s="21" t="str">
        <f>IF(FLOTA!A882="","",FLOTA!A882)</f>
        <v/>
      </c>
      <c r="P882" s="21" t="str">
        <f>IF(FLOTA!B882="","",FLOTA!B882)</f>
        <v/>
      </c>
      <c r="Q882" s="21" t="str">
        <f>IF(FLOTA!C882="","",FLOTA!C882)</f>
        <v/>
      </c>
      <c r="R882" s="21" t="str">
        <f>IF(FLOTA!D882="","",FLOTA!D882)</f>
        <v/>
      </c>
      <c r="S882" s="21" t="str">
        <f>IF(FLOTA!E882="","",FLOTA!E882)</f>
        <v/>
      </c>
      <c r="T882" s="21" t="str">
        <f>IF(FLOTA!F882="","",FLOTA!F882)</f>
        <v/>
      </c>
      <c r="U882" s="21" t="str">
        <f>IF(FLOTA!G882="","",FLOTA!G882)</f>
        <v/>
      </c>
      <c r="V882" s="21" t="str">
        <f>IF(FLOTA!H882="","",FLOTA!H882)</f>
        <v/>
      </c>
      <c r="W882" s="21" t="str">
        <f>IF(FLOTA!L882="","",FLOTA!L882)</f>
        <v/>
      </c>
      <c r="X882" s="25" t="str">
        <f t="shared" si="126"/>
        <v/>
      </c>
      <c r="Y882" s="24" t="str">
        <f t="shared" si="127"/>
        <v/>
      </c>
      <c r="Z882" s="25" t="str">
        <f t="shared" si="128"/>
        <v/>
      </c>
    </row>
    <row r="883" spans="9:26">
      <c r="I883" s="24">
        <f t="shared" si="120"/>
        <v>0</v>
      </c>
      <c r="J883" s="24" t="str">
        <f t="shared" si="121"/>
        <v>NO</v>
      </c>
      <c r="K883" s="24" t="str">
        <f t="shared" si="122"/>
        <v>NO</v>
      </c>
      <c r="L883" s="24" t="str">
        <f t="shared" si="123"/>
        <v>NO</v>
      </c>
      <c r="M883" s="24" t="str">
        <f t="shared" si="124"/>
        <v>NO</v>
      </c>
      <c r="N883" s="18" t="str">
        <f t="shared" si="125"/>
        <v/>
      </c>
      <c r="O883" s="21" t="str">
        <f>IF(FLOTA!A883="","",FLOTA!A883)</f>
        <v/>
      </c>
      <c r="P883" s="21" t="str">
        <f>IF(FLOTA!B883="","",FLOTA!B883)</f>
        <v/>
      </c>
      <c r="Q883" s="21" t="str">
        <f>IF(FLOTA!C883="","",FLOTA!C883)</f>
        <v/>
      </c>
      <c r="R883" s="21" t="str">
        <f>IF(FLOTA!D883="","",FLOTA!D883)</f>
        <v/>
      </c>
      <c r="S883" s="21" t="str">
        <f>IF(FLOTA!E883="","",FLOTA!E883)</f>
        <v/>
      </c>
      <c r="T883" s="21" t="str">
        <f>IF(FLOTA!F883="","",FLOTA!F883)</f>
        <v/>
      </c>
      <c r="U883" s="21" t="str">
        <f>IF(FLOTA!G883="","",FLOTA!G883)</f>
        <v/>
      </c>
      <c r="V883" s="21" t="str">
        <f>IF(FLOTA!H883="","",FLOTA!H883)</f>
        <v/>
      </c>
      <c r="W883" s="21" t="str">
        <f>IF(FLOTA!L883="","",FLOTA!L883)</f>
        <v/>
      </c>
      <c r="X883" s="25" t="str">
        <f t="shared" si="126"/>
        <v/>
      </c>
      <c r="Y883" s="24" t="str">
        <f t="shared" si="127"/>
        <v/>
      </c>
      <c r="Z883" s="25" t="str">
        <f t="shared" si="128"/>
        <v/>
      </c>
    </row>
    <row r="884" spans="9:26">
      <c r="I884" s="24">
        <f t="shared" si="120"/>
        <v>0</v>
      </c>
      <c r="J884" s="24" t="str">
        <f t="shared" si="121"/>
        <v>NO</v>
      </c>
      <c r="K884" s="24" t="str">
        <f t="shared" si="122"/>
        <v>NO</v>
      </c>
      <c r="L884" s="24" t="str">
        <f t="shared" si="123"/>
        <v>NO</v>
      </c>
      <c r="M884" s="24" t="str">
        <f t="shared" si="124"/>
        <v>NO</v>
      </c>
      <c r="N884" s="18" t="str">
        <f t="shared" si="125"/>
        <v/>
      </c>
      <c r="O884" s="21" t="str">
        <f>IF(FLOTA!A884="","",FLOTA!A884)</f>
        <v/>
      </c>
      <c r="P884" s="21" t="str">
        <f>IF(FLOTA!B884="","",FLOTA!B884)</f>
        <v/>
      </c>
      <c r="Q884" s="21" t="str">
        <f>IF(FLOTA!C884="","",FLOTA!C884)</f>
        <v/>
      </c>
      <c r="R884" s="21" t="str">
        <f>IF(FLOTA!D884="","",FLOTA!D884)</f>
        <v/>
      </c>
      <c r="S884" s="21" t="str">
        <f>IF(FLOTA!E884="","",FLOTA!E884)</f>
        <v/>
      </c>
      <c r="T884" s="21" t="str">
        <f>IF(FLOTA!F884="","",FLOTA!F884)</f>
        <v/>
      </c>
      <c r="U884" s="21" t="str">
        <f>IF(FLOTA!G884="","",FLOTA!G884)</f>
        <v/>
      </c>
      <c r="V884" s="21" t="str">
        <f>IF(FLOTA!H884="","",FLOTA!H884)</f>
        <v/>
      </c>
      <c r="W884" s="21" t="str">
        <f>IF(FLOTA!L884="","",FLOTA!L884)</f>
        <v/>
      </c>
      <c r="X884" s="25" t="str">
        <f t="shared" si="126"/>
        <v/>
      </c>
      <c r="Y884" s="24" t="str">
        <f t="shared" si="127"/>
        <v/>
      </c>
      <c r="Z884" s="25" t="str">
        <f t="shared" si="128"/>
        <v/>
      </c>
    </row>
    <row r="885" spans="9:26">
      <c r="I885" s="24">
        <f t="shared" si="120"/>
        <v>0</v>
      </c>
      <c r="J885" s="24" t="str">
        <f t="shared" si="121"/>
        <v>NO</v>
      </c>
      <c r="K885" s="24" t="str">
        <f t="shared" si="122"/>
        <v>NO</v>
      </c>
      <c r="L885" s="24" t="str">
        <f t="shared" si="123"/>
        <v>NO</v>
      </c>
      <c r="M885" s="24" t="str">
        <f t="shared" si="124"/>
        <v>NO</v>
      </c>
      <c r="N885" s="18" t="str">
        <f t="shared" si="125"/>
        <v/>
      </c>
      <c r="O885" s="21" t="str">
        <f>IF(FLOTA!A885="","",FLOTA!A885)</f>
        <v/>
      </c>
      <c r="P885" s="21" t="str">
        <f>IF(FLOTA!B885="","",FLOTA!B885)</f>
        <v/>
      </c>
      <c r="Q885" s="21" t="str">
        <f>IF(FLOTA!C885="","",FLOTA!C885)</f>
        <v/>
      </c>
      <c r="R885" s="21" t="str">
        <f>IF(FLOTA!D885="","",FLOTA!D885)</f>
        <v/>
      </c>
      <c r="S885" s="21" t="str">
        <f>IF(FLOTA!E885="","",FLOTA!E885)</f>
        <v/>
      </c>
      <c r="T885" s="21" t="str">
        <f>IF(FLOTA!F885="","",FLOTA!F885)</f>
        <v/>
      </c>
      <c r="U885" s="21" t="str">
        <f>IF(FLOTA!G885="","",FLOTA!G885)</f>
        <v/>
      </c>
      <c r="V885" s="21" t="str">
        <f>IF(FLOTA!H885="","",FLOTA!H885)</f>
        <v/>
      </c>
      <c r="W885" s="21" t="str">
        <f>IF(FLOTA!L885="","",FLOTA!L885)</f>
        <v/>
      </c>
      <c r="X885" s="25" t="str">
        <f t="shared" si="126"/>
        <v/>
      </c>
      <c r="Y885" s="24" t="str">
        <f t="shared" si="127"/>
        <v/>
      </c>
      <c r="Z885" s="25" t="str">
        <f t="shared" si="128"/>
        <v/>
      </c>
    </row>
    <row r="886" spans="9:26">
      <c r="I886" s="24">
        <f t="shared" si="120"/>
        <v>0</v>
      </c>
      <c r="J886" s="24" t="str">
        <f t="shared" si="121"/>
        <v>NO</v>
      </c>
      <c r="K886" s="24" t="str">
        <f t="shared" si="122"/>
        <v>NO</v>
      </c>
      <c r="L886" s="24" t="str">
        <f t="shared" si="123"/>
        <v>NO</v>
      </c>
      <c r="M886" s="24" t="str">
        <f t="shared" si="124"/>
        <v>NO</v>
      </c>
      <c r="N886" s="18" t="str">
        <f t="shared" si="125"/>
        <v/>
      </c>
      <c r="O886" s="21" t="str">
        <f>IF(FLOTA!A886="","",FLOTA!A886)</f>
        <v/>
      </c>
      <c r="P886" s="21" t="str">
        <f>IF(FLOTA!B886="","",FLOTA!B886)</f>
        <v/>
      </c>
      <c r="Q886" s="21" t="str">
        <f>IF(FLOTA!C886="","",FLOTA!C886)</f>
        <v/>
      </c>
      <c r="R886" s="21" t="str">
        <f>IF(FLOTA!D886="","",FLOTA!D886)</f>
        <v/>
      </c>
      <c r="S886" s="21" t="str">
        <f>IF(FLOTA!E886="","",FLOTA!E886)</f>
        <v/>
      </c>
      <c r="T886" s="21" t="str">
        <f>IF(FLOTA!F886="","",FLOTA!F886)</f>
        <v/>
      </c>
      <c r="U886" s="21" t="str">
        <f>IF(FLOTA!G886="","",FLOTA!G886)</f>
        <v/>
      </c>
      <c r="V886" s="21" t="str">
        <f>IF(FLOTA!H886="","",FLOTA!H886)</f>
        <v/>
      </c>
      <c r="W886" s="21" t="str">
        <f>IF(FLOTA!L886="","",FLOTA!L886)</f>
        <v/>
      </c>
      <c r="X886" s="25" t="str">
        <f t="shared" si="126"/>
        <v/>
      </c>
      <c r="Y886" s="24" t="str">
        <f t="shared" si="127"/>
        <v/>
      </c>
      <c r="Z886" s="25" t="str">
        <f t="shared" si="128"/>
        <v/>
      </c>
    </row>
    <row r="887" spans="9:26">
      <c r="I887" s="24">
        <f t="shared" si="120"/>
        <v>0</v>
      </c>
      <c r="J887" s="24" t="str">
        <f t="shared" si="121"/>
        <v>NO</v>
      </c>
      <c r="K887" s="24" t="str">
        <f t="shared" si="122"/>
        <v>NO</v>
      </c>
      <c r="L887" s="24" t="str">
        <f t="shared" si="123"/>
        <v>NO</v>
      </c>
      <c r="M887" s="24" t="str">
        <f t="shared" si="124"/>
        <v>NO</v>
      </c>
      <c r="N887" s="18" t="str">
        <f t="shared" si="125"/>
        <v/>
      </c>
      <c r="O887" s="21" t="str">
        <f>IF(FLOTA!A887="","",FLOTA!A887)</f>
        <v/>
      </c>
      <c r="P887" s="21" t="str">
        <f>IF(FLOTA!B887="","",FLOTA!B887)</f>
        <v/>
      </c>
      <c r="Q887" s="21" t="str">
        <f>IF(FLOTA!C887="","",FLOTA!C887)</f>
        <v/>
      </c>
      <c r="R887" s="21" t="str">
        <f>IF(FLOTA!D887="","",FLOTA!D887)</f>
        <v/>
      </c>
      <c r="S887" s="21" t="str">
        <f>IF(FLOTA!E887="","",FLOTA!E887)</f>
        <v/>
      </c>
      <c r="T887" s="21" t="str">
        <f>IF(FLOTA!F887="","",FLOTA!F887)</f>
        <v/>
      </c>
      <c r="U887" s="21" t="str">
        <f>IF(FLOTA!G887="","",FLOTA!G887)</f>
        <v/>
      </c>
      <c r="V887" s="21" t="str">
        <f>IF(FLOTA!H887="","",FLOTA!H887)</f>
        <v/>
      </c>
      <c r="W887" s="21" t="str">
        <f>IF(FLOTA!L887="","",FLOTA!L887)</f>
        <v/>
      </c>
      <c r="X887" s="25" t="str">
        <f t="shared" si="126"/>
        <v/>
      </c>
      <c r="Y887" s="24" t="str">
        <f t="shared" si="127"/>
        <v/>
      </c>
      <c r="Z887" s="25" t="str">
        <f t="shared" si="128"/>
        <v/>
      </c>
    </row>
    <row r="888" spans="9:26">
      <c r="I888" s="24">
        <f t="shared" si="120"/>
        <v>0</v>
      </c>
      <c r="J888" s="24" t="str">
        <f t="shared" si="121"/>
        <v>NO</v>
      </c>
      <c r="K888" s="24" t="str">
        <f t="shared" si="122"/>
        <v>NO</v>
      </c>
      <c r="L888" s="24" t="str">
        <f t="shared" si="123"/>
        <v>NO</v>
      </c>
      <c r="M888" s="24" t="str">
        <f t="shared" si="124"/>
        <v>NO</v>
      </c>
      <c r="N888" s="18" t="str">
        <f t="shared" si="125"/>
        <v/>
      </c>
      <c r="O888" s="21" t="str">
        <f>IF(FLOTA!A888="","",FLOTA!A888)</f>
        <v/>
      </c>
      <c r="P888" s="21" t="str">
        <f>IF(FLOTA!B888="","",FLOTA!B888)</f>
        <v/>
      </c>
      <c r="Q888" s="21" t="str">
        <f>IF(FLOTA!C888="","",FLOTA!C888)</f>
        <v/>
      </c>
      <c r="R888" s="21" t="str">
        <f>IF(FLOTA!D888="","",FLOTA!D888)</f>
        <v/>
      </c>
      <c r="S888" s="21" t="str">
        <f>IF(FLOTA!E888="","",FLOTA!E888)</f>
        <v/>
      </c>
      <c r="T888" s="21" t="str">
        <f>IF(FLOTA!F888="","",FLOTA!F888)</f>
        <v/>
      </c>
      <c r="U888" s="21" t="str">
        <f>IF(FLOTA!G888="","",FLOTA!G888)</f>
        <v/>
      </c>
      <c r="V888" s="21" t="str">
        <f>IF(FLOTA!H888="","",FLOTA!H888)</f>
        <v/>
      </c>
      <c r="W888" s="21" t="str">
        <f>IF(FLOTA!L888="","",FLOTA!L888)</f>
        <v/>
      </c>
      <c r="X888" s="25" t="str">
        <f t="shared" si="126"/>
        <v/>
      </c>
      <c r="Y888" s="24" t="str">
        <f t="shared" si="127"/>
        <v/>
      </c>
      <c r="Z888" s="25" t="str">
        <f t="shared" si="128"/>
        <v/>
      </c>
    </row>
    <row r="889" spans="9:26">
      <c r="I889" s="24">
        <f t="shared" si="120"/>
        <v>0</v>
      </c>
      <c r="J889" s="24" t="str">
        <f t="shared" si="121"/>
        <v>NO</v>
      </c>
      <c r="K889" s="24" t="str">
        <f t="shared" si="122"/>
        <v>NO</v>
      </c>
      <c r="L889" s="24" t="str">
        <f t="shared" si="123"/>
        <v>NO</v>
      </c>
      <c r="M889" s="24" t="str">
        <f t="shared" si="124"/>
        <v>NO</v>
      </c>
      <c r="N889" s="18" t="str">
        <f t="shared" si="125"/>
        <v/>
      </c>
      <c r="O889" s="21" t="str">
        <f>IF(FLOTA!A889="","",FLOTA!A889)</f>
        <v/>
      </c>
      <c r="P889" s="21" t="str">
        <f>IF(FLOTA!B889="","",FLOTA!B889)</f>
        <v/>
      </c>
      <c r="Q889" s="21" t="str">
        <f>IF(FLOTA!C889="","",FLOTA!C889)</f>
        <v/>
      </c>
      <c r="R889" s="21" t="str">
        <f>IF(FLOTA!D889="","",FLOTA!D889)</f>
        <v/>
      </c>
      <c r="S889" s="21" t="str">
        <f>IF(FLOTA!E889="","",FLOTA!E889)</f>
        <v/>
      </c>
      <c r="T889" s="21" t="str">
        <f>IF(FLOTA!F889="","",FLOTA!F889)</f>
        <v/>
      </c>
      <c r="U889" s="21" t="str">
        <f>IF(FLOTA!G889="","",FLOTA!G889)</f>
        <v/>
      </c>
      <c r="V889" s="21" t="str">
        <f>IF(FLOTA!H889="","",FLOTA!H889)</f>
        <v/>
      </c>
      <c r="W889" s="21" t="str">
        <f>IF(FLOTA!L889="","",FLOTA!L889)</f>
        <v/>
      </c>
      <c r="X889" s="25" t="str">
        <f t="shared" si="126"/>
        <v/>
      </c>
      <c r="Y889" s="24" t="str">
        <f t="shared" si="127"/>
        <v/>
      </c>
      <c r="Z889" s="25" t="str">
        <f t="shared" si="128"/>
        <v/>
      </c>
    </row>
    <row r="890" spans="9:26">
      <c r="I890" s="24">
        <f t="shared" si="120"/>
        <v>0</v>
      </c>
      <c r="J890" s="24" t="str">
        <f t="shared" si="121"/>
        <v>NO</v>
      </c>
      <c r="K890" s="24" t="str">
        <f t="shared" si="122"/>
        <v>NO</v>
      </c>
      <c r="L890" s="24" t="str">
        <f t="shared" si="123"/>
        <v>NO</v>
      </c>
      <c r="M890" s="24" t="str">
        <f t="shared" si="124"/>
        <v>NO</v>
      </c>
      <c r="N890" s="18" t="str">
        <f t="shared" si="125"/>
        <v/>
      </c>
      <c r="O890" s="21" t="str">
        <f>IF(FLOTA!A890="","",FLOTA!A890)</f>
        <v/>
      </c>
      <c r="P890" s="21" t="str">
        <f>IF(FLOTA!B890="","",FLOTA!B890)</f>
        <v/>
      </c>
      <c r="Q890" s="21" t="str">
        <f>IF(FLOTA!C890="","",FLOTA!C890)</f>
        <v/>
      </c>
      <c r="R890" s="21" t="str">
        <f>IF(FLOTA!D890="","",FLOTA!D890)</f>
        <v/>
      </c>
      <c r="S890" s="21" t="str">
        <f>IF(FLOTA!E890="","",FLOTA!E890)</f>
        <v/>
      </c>
      <c r="T890" s="21" t="str">
        <f>IF(FLOTA!F890="","",FLOTA!F890)</f>
        <v/>
      </c>
      <c r="U890" s="21" t="str">
        <f>IF(FLOTA!G890="","",FLOTA!G890)</f>
        <v/>
      </c>
      <c r="V890" s="21" t="str">
        <f>IF(FLOTA!H890="","",FLOTA!H890)</f>
        <v/>
      </c>
      <c r="W890" s="21" t="str">
        <f>IF(FLOTA!L890="","",FLOTA!L890)</f>
        <v/>
      </c>
      <c r="X890" s="25" t="str">
        <f t="shared" si="126"/>
        <v/>
      </c>
      <c r="Y890" s="24" t="str">
        <f t="shared" si="127"/>
        <v/>
      </c>
      <c r="Z890" s="25" t="str">
        <f t="shared" si="128"/>
        <v/>
      </c>
    </row>
    <row r="891" spans="9:26">
      <c r="I891" s="24">
        <f t="shared" si="120"/>
        <v>0</v>
      </c>
      <c r="J891" s="24" t="str">
        <f t="shared" si="121"/>
        <v>NO</v>
      </c>
      <c r="K891" s="24" t="str">
        <f t="shared" si="122"/>
        <v>NO</v>
      </c>
      <c r="L891" s="24" t="str">
        <f t="shared" si="123"/>
        <v>NO</v>
      </c>
      <c r="M891" s="24" t="str">
        <f t="shared" si="124"/>
        <v>NO</v>
      </c>
      <c r="N891" s="18" t="str">
        <f t="shared" si="125"/>
        <v/>
      </c>
      <c r="O891" s="21" t="str">
        <f>IF(FLOTA!A891="","",FLOTA!A891)</f>
        <v/>
      </c>
      <c r="P891" s="21" t="str">
        <f>IF(FLOTA!B891="","",FLOTA!B891)</f>
        <v/>
      </c>
      <c r="Q891" s="21" t="str">
        <f>IF(FLOTA!C891="","",FLOTA!C891)</f>
        <v/>
      </c>
      <c r="R891" s="21" t="str">
        <f>IF(FLOTA!D891="","",FLOTA!D891)</f>
        <v/>
      </c>
      <c r="S891" s="21" t="str">
        <f>IF(FLOTA!E891="","",FLOTA!E891)</f>
        <v/>
      </c>
      <c r="T891" s="21" t="str">
        <f>IF(FLOTA!F891="","",FLOTA!F891)</f>
        <v/>
      </c>
      <c r="U891" s="21" t="str">
        <f>IF(FLOTA!G891="","",FLOTA!G891)</f>
        <v/>
      </c>
      <c r="V891" s="21" t="str">
        <f>IF(FLOTA!H891="","",FLOTA!H891)</f>
        <v/>
      </c>
      <c r="W891" s="21" t="str">
        <f>IF(FLOTA!L891="","",FLOTA!L891)</f>
        <v/>
      </c>
      <c r="X891" s="25" t="str">
        <f t="shared" si="126"/>
        <v/>
      </c>
      <c r="Y891" s="24" t="str">
        <f t="shared" si="127"/>
        <v/>
      </c>
      <c r="Z891" s="25" t="str">
        <f t="shared" si="128"/>
        <v/>
      </c>
    </row>
    <row r="892" spans="9:26">
      <c r="I892" s="24">
        <f t="shared" si="120"/>
        <v>0</v>
      </c>
      <c r="J892" s="24" t="str">
        <f t="shared" si="121"/>
        <v>NO</v>
      </c>
      <c r="K892" s="24" t="str">
        <f t="shared" si="122"/>
        <v>NO</v>
      </c>
      <c r="L892" s="24" t="str">
        <f t="shared" si="123"/>
        <v>NO</v>
      </c>
      <c r="M892" s="24" t="str">
        <f t="shared" si="124"/>
        <v>NO</v>
      </c>
      <c r="N892" s="18" t="str">
        <f t="shared" si="125"/>
        <v/>
      </c>
      <c r="O892" s="21" t="str">
        <f>IF(FLOTA!A892="","",FLOTA!A892)</f>
        <v/>
      </c>
      <c r="P892" s="21" t="str">
        <f>IF(FLOTA!B892="","",FLOTA!B892)</f>
        <v/>
      </c>
      <c r="Q892" s="21" t="str">
        <f>IF(FLOTA!C892="","",FLOTA!C892)</f>
        <v/>
      </c>
      <c r="R892" s="21" t="str">
        <f>IF(FLOTA!D892="","",FLOTA!D892)</f>
        <v/>
      </c>
      <c r="S892" s="21" t="str">
        <f>IF(FLOTA!E892="","",FLOTA!E892)</f>
        <v/>
      </c>
      <c r="T892" s="21" t="str">
        <f>IF(FLOTA!F892="","",FLOTA!F892)</f>
        <v/>
      </c>
      <c r="U892" s="21" t="str">
        <f>IF(FLOTA!G892="","",FLOTA!G892)</f>
        <v/>
      </c>
      <c r="V892" s="21" t="str">
        <f>IF(FLOTA!H892="","",FLOTA!H892)</f>
        <v/>
      </c>
      <c r="W892" s="21" t="str">
        <f>IF(FLOTA!L892="","",FLOTA!L892)</f>
        <v/>
      </c>
      <c r="X892" s="25" t="str">
        <f t="shared" si="126"/>
        <v/>
      </c>
      <c r="Y892" s="24" t="str">
        <f t="shared" si="127"/>
        <v/>
      </c>
      <c r="Z892" s="25" t="str">
        <f t="shared" si="128"/>
        <v/>
      </c>
    </row>
    <row r="893" spans="9:26">
      <c r="I893" s="24">
        <f t="shared" si="120"/>
        <v>0</v>
      </c>
      <c r="J893" s="24" t="str">
        <f t="shared" si="121"/>
        <v>NO</v>
      </c>
      <c r="K893" s="24" t="str">
        <f t="shared" si="122"/>
        <v>NO</v>
      </c>
      <c r="L893" s="24" t="str">
        <f t="shared" si="123"/>
        <v>NO</v>
      </c>
      <c r="M893" s="24" t="str">
        <f t="shared" si="124"/>
        <v>NO</v>
      </c>
      <c r="N893" s="18" t="str">
        <f t="shared" si="125"/>
        <v/>
      </c>
      <c r="O893" s="21" t="str">
        <f>IF(FLOTA!A893="","",FLOTA!A893)</f>
        <v/>
      </c>
      <c r="P893" s="21" t="str">
        <f>IF(FLOTA!B893="","",FLOTA!B893)</f>
        <v/>
      </c>
      <c r="Q893" s="21" t="str">
        <f>IF(FLOTA!C893="","",FLOTA!C893)</f>
        <v/>
      </c>
      <c r="R893" s="21" t="str">
        <f>IF(FLOTA!D893="","",FLOTA!D893)</f>
        <v/>
      </c>
      <c r="S893" s="21" t="str">
        <f>IF(FLOTA!E893="","",FLOTA!E893)</f>
        <v/>
      </c>
      <c r="T893" s="21" t="str">
        <f>IF(FLOTA!F893="","",FLOTA!F893)</f>
        <v/>
      </c>
      <c r="U893" s="21" t="str">
        <f>IF(FLOTA!G893="","",FLOTA!G893)</f>
        <v/>
      </c>
      <c r="V893" s="21" t="str">
        <f>IF(FLOTA!H893="","",FLOTA!H893)</f>
        <v/>
      </c>
      <c r="W893" s="21" t="str">
        <f>IF(FLOTA!L893="","",FLOTA!L893)</f>
        <v/>
      </c>
      <c r="X893" s="25" t="str">
        <f t="shared" si="126"/>
        <v/>
      </c>
      <c r="Y893" s="24" t="str">
        <f t="shared" si="127"/>
        <v/>
      </c>
      <c r="Z893" s="25" t="str">
        <f t="shared" si="128"/>
        <v/>
      </c>
    </row>
    <row r="894" spans="9:26">
      <c r="I894" s="24">
        <f t="shared" si="120"/>
        <v>0</v>
      </c>
      <c r="J894" s="24" t="str">
        <f t="shared" si="121"/>
        <v>NO</v>
      </c>
      <c r="K894" s="24" t="str">
        <f t="shared" si="122"/>
        <v>NO</v>
      </c>
      <c r="L894" s="24" t="str">
        <f t="shared" si="123"/>
        <v>NO</v>
      </c>
      <c r="M894" s="24" t="str">
        <f t="shared" si="124"/>
        <v>NO</v>
      </c>
      <c r="N894" s="18" t="str">
        <f t="shared" si="125"/>
        <v/>
      </c>
      <c r="O894" s="21" t="str">
        <f>IF(FLOTA!A894="","",FLOTA!A894)</f>
        <v/>
      </c>
      <c r="P894" s="21" t="str">
        <f>IF(FLOTA!B894="","",FLOTA!B894)</f>
        <v/>
      </c>
      <c r="Q894" s="21" t="str">
        <f>IF(FLOTA!C894="","",FLOTA!C894)</f>
        <v/>
      </c>
      <c r="R894" s="21" t="str">
        <f>IF(FLOTA!D894="","",FLOTA!D894)</f>
        <v/>
      </c>
      <c r="S894" s="21" t="str">
        <f>IF(FLOTA!E894="","",FLOTA!E894)</f>
        <v/>
      </c>
      <c r="T894" s="21" t="str">
        <f>IF(FLOTA!F894="","",FLOTA!F894)</f>
        <v/>
      </c>
      <c r="U894" s="21" t="str">
        <f>IF(FLOTA!G894="","",FLOTA!G894)</f>
        <v/>
      </c>
      <c r="V894" s="21" t="str">
        <f>IF(FLOTA!H894="","",FLOTA!H894)</f>
        <v/>
      </c>
      <c r="W894" s="21" t="str">
        <f>IF(FLOTA!L894="","",FLOTA!L894)</f>
        <v/>
      </c>
      <c r="X894" s="25" t="str">
        <f t="shared" si="126"/>
        <v/>
      </c>
      <c r="Y894" s="24" t="str">
        <f t="shared" si="127"/>
        <v/>
      </c>
      <c r="Z894" s="25" t="str">
        <f t="shared" si="128"/>
        <v/>
      </c>
    </row>
    <row r="895" spans="9:26">
      <c r="I895" s="24">
        <f t="shared" si="120"/>
        <v>0</v>
      </c>
      <c r="J895" s="24" t="str">
        <f t="shared" si="121"/>
        <v>NO</v>
      </c>
      <c r="K895" s="24" t="str">
        <f t="shared" si="122"/>
        <v>NO</v>
      </c>
      <c r="L895" s="24" t="str">
        <f t="shared" si="123"/>
        <v>NO</v>
      </c>
      <c r="M895" s="24" t="str">
        <f t="shared" si="124"/>
        <v>NO</v>
      </c>
      <c r="N895" s="18" t="str">
        <f t="shared" si="125"/>
        <v/>
      </c>
      <c r="O895" s="21" t="str">
        <f>IF(FLOTA!A895="","",FLOTA!A895)</f>
        <v/>
      </c>
      <c r="P895" s="21" t="str">
        <f>IF(FLOTA!B895="","",FLOTA!B895)</f>
        <v/>
      </c>
      <c r="Q895" s="21" t="str">
        <f>IF(FLOTA!C895="","",FLOTA!C895)</f>
        <v/>
      </c>
      <c r="R895" s="21" t="str">
        <f>IF(FLOTA!D895="","",FLOTA!D895)</f>
        <v/>
      </c>
      <c r="S895" s="21" t="str">
        <f>IF(FLOTA!E895="","",FLOTA!E895)</f>
        <v/>
      </c>
      <c r="T895" s="21" t="str">
        <f>IF(FLOTA!F895="","",FLOTA!F895)</f>
        <v/>
      </c>
      <c r="U895" s="21" t="str">
        <f>IF(FLOTA!G895="","",FLOTA!G895)</f>
        <v/>
      </c>
      <c r="V895" s="21" t="str">
        <f>IF(FLOTA!H895="","",FLOTA!H895)</f>
        <v/>
      </c>
      <c r="W895" s="21" t="str">
        <f>IF(FLOTA!L895="","",FLOTA!L895)</f>
        <v/>
      </c>
      <c r="X895" s="25" t="str">
        <f t="shared" si="126"/>
        <v/>
      </c>
      <c r="Y895" s="24" t="str">
        <f t="shared" si="127"/>
        <v/>
      </c>
      <c r="Z895" s="25" t="str">
        <f t="shared" si="128"/>
        <v/>
      </c>
    </row>
    <row r="896" spans="9:26">
      <c r="I896" s="24">
        <f t="shared" si="120"/>
        <v>0</v>
      </c>
      <c r="J896" s="24" t="str">
        <f t="shared" si="121"/>
        <v>NO</v>
      </c>
      <c r="K896" s="24" t="str">
        <f t="shared" si="122"/>
        <v>NO</v>
      </c>
      <c r="L896" s="24" t="str">
        <f t="shared" si="123"/>
        <v>NO</v>
      </c>
      <c r="M896" s="24" t="str">
        <f t="shared" si="124"/>
        <v>NO</v>
      </c>
      <c r="N896" s="18" t="str">
        <f t="shared" si="125"/>
        <v/>
      </c>
      <c r="O896" s="21" t="str">
        <f>IF(FLOTA!A896="","",FLOTA!A896)</f>
        <v/>
      </c>
      <c r="P896" s="21" t="str">
        <f>IF(FLOTA!B896="","",FLOTA!B896)</f>
        <v/>
      </c>
      <c r="Q896" s="21" t="str">
        <f>IF(FLOTA!C896="","",FLOTA!C896)</f>
        <v/>
      </c>
      <c r="R896" s="21" t="str">
        <f>IF(FLOTA!D896="","",FLOTA!D896)</f>
        <v/>
      </c>
      <c r="S896" s="21" t="str">
        <f>IF(FLOTA!E896="","",FLOTA!E896)</f>
        <v/>
      </c>
      <c r="T896" s="21" t="str">
        <f>IF(FLOTA!F896="","",FLOTA!F896)</f>
        <v/>
      </c>
      <c r="U896" s="21" t="str">
        <f>IF(FLOTA!G896="","",FLOTA!G896)</f>
        <v/>
      </c>
      <c r="V896" s="21" t="str">
        <f>IF(FLOTA!H896="","",FLOTA!H896)</f>
        <v/>
      </c>
      <c r="W896" s="21" t="str">
        <f>IF(FLOTA!L896="","",FLOTA!L896)</f>
        <v/>
      </c>
      <c r="X896" s="25" t="str">
        <f t="shared" si="126"/>
        <v/>
      </c>
      <c r="Y896" s="24" t="str">
        <f t="shared" si="127"/>
        <v/>
      </c>
      <c r="Z896" s="25" t="str">
        <f t="shared" si="128"/>
        <v/>
      </c>
    </row>
    <row r="897" spans="9:26">
      <c r="I897" s="24">
        <f t="shared" si="120"/>
        <v>0</v>
      </c>
      <c r="J897" s="24" t="str">
        <f t="shared" si="121"/>
        <v>NO</v>
      </c>
      <c r="K897" s="24" t="str">
        <f t="shared" si="122"/>
        <v>NO</v>
      </c>
      <c r="L897" s="24" t="str">
        <f t="shared" si="123"/>
        <v>NO</v>
      </c>
      <c r="M897" s="24" t="str">
        <f t="shared" si="124"/>
        <v>NO</v>
      </c>
      <c r="N897" s="18" t="str">
        <f t="shared" si="125"/>
        <v/>
      </c>
      <c r="O897" s="21" t="str">
        <f>IF(FLOTA!A897="","",FLOTA!A897)</f>
        <v/>
      </c>
      <c r="P897" s="21" t="str">
        <f>IF(FLOTA!B897="","",FLOTA!B897)</f>
        <v/>
      </c>
      <c r="Q897" s="21" t="str">
        <f>IF(FLOTA!C897="","",FLOTA!C897)</f>
        <v/>
      </c>
      <c r="R897" s="21" t="str">
        <f>IF(FLOTA!D897="","",FLOTA!D897)</f>
        <v/>
      </c>
      <c r="S897" s="21" t="str">
        <f>IF(FLOTA!E897="","",FLOTA!E897)</f>
        <v/>
      </c>
      <c r="T897" s="21" t="str">
        <f>IF(FLOTA!F897="","",FLOTA!F897)</f>
        <v/>
      </c>
      <c r="U897" s="21" t="str">
        <f>IF(FLOTA!G897="","",FLOTA!G897)</f>
        <v/>
      </c>
      <c r="V897" s="21" t="str">
        <f>IF(FLOTA!H897="","",FLOTA!H897)</f>
        <v/>
      </c>
      <c r="W897" s="21" t="str">
        <f>IF(FLOTA!L897="","",FLOTA!L897)</f>
        <v/>
      </c>
      <c r="X897" s="25" t="str">
        <f t="shared" si="126"/>
        <v/>
      </c>
      <c r="Y897" s="24" t="str">
        <f t="shared" si="127"/>
        <v/>
      </c>
      <c r="Z897" s="25" t="str">
        <f t="shared" si="128"/>
        <v/>
      </c>
    </row>
    <row r="898" spans="9:26">
      <c r="I898" s="24">
        <f t="shared" si="120"/>
        <v>0</v>
      </c>
      <c r="J898" s="24" t="str">
        <f t="shared" si="121"/>
        <v>NO</v>
      </c>
      <c r="K898" s="24" t="str">
        <f t="shared" si="122"/>
        <v>NO</v>
      </c>
      <c r="L898" s="24" t="str">
        <f t="shared" si="123"/>
        <v>NO</v>
      </c>
      <c r="M898" s="24" t="str">
        <f t="shared" si="124"/>
        <v>NO</v>
      </c>
      <c r="N898" s="18" t="str">
        <f t="shared" si="125"/>
        <v/>
      </c>
      <c r="O898" s="21" t="str">
        <f>IF(FLOTA!A898="","",FLOTA!A898)</f>
        <v/>
      </c>
      <c r="P898" s="21" t="str">
        <f>IF(FLOTA!B898="","",FLOTA!B898)</f>
        <v/>
      </c>
      <c r="Q898" s="21" t="str">
        <f>IF(FLOTA!C898="","",FLOTA!C898)</f>
        <v/>
      </c>
      <c r="R898" s="21" t="str">
        <f>IF(FLOTA!D898="","",FLOTA!D898)</f>
        <v/>
      </c>
      <c r="S898" s="21" t="str">
        <f>IF(FLOTA!E898="","",FLOTA!E898)</f>
        <v/>
      </c>
      <c r="T898" s="21" t="str">
        <f>IF(FLOTA!F898="","",FLOTA!F898)</f>
        <v/>
      </c>
      <c r="U898" s="21" t="str">
        <f>IF(FLOTA!G898="","",FLOTA!G898)</f>
        <v/>
      </c>
      <c r="V898" s="21" t="str">
        <f>IF(FLOTA!H898="","",FLOTA!H898)</f>
        <v/>
      </c>
      <c r="W898" s="21" t="str">
        <f>IF(FLOTA!L898="","",FLOTA!L898)</f>
        <v/>
      </c>
      <c r="X898" s="25" t="str">
        <f t="shared" si="126"/>
        <v/>
      </c>
      <c r="Y898" s="24" t="str">
        <f t="shared" si="127"/>
        <v/>
      </c>
      <c r="Z898" s="25" t="str">
        <f t="shared" si="128"/>
        <v/>
      </c>
    </row>
    <row r="899" spans="9:26">
      <c r="I899" s="24">
        <f t="shared" ref="I899:I962" si="129">IF(N899="",0,IFERROR(K899*J899+L899,"NO"))</f>
        <v>0</v>
      </c>
      <c r="J899" s="24" t="str">
        <f t="shared" ref="J899:J962" si="130">IF(N899="","NO",RANK(X899,$X$2:$X$1001))</f>
        <v>NO</v>
      </c>
      <c r="K899" s="24" t="str">
        <f t="shared" ref="K899:K962" si="131">IF(N899="","NO",RANK(Z899,$Z$2:$Z$1001))</f>
        <v>NO</v>
      </c>
      <c r="L899" s="24" t="str">
        <f t="shared" ref="L899:L962" si="132">IFERROR(IF(N899="","NO",RANK(N899,$N$2:$N$1001)),100)</f>
        <v>NO</v>
      </c>
      <c r="M899" s="24" t="str">
        <f t="shared" ref="M899:M962" si="133">IF(N899="","NO",RANK(I899,$I$2:$I$1001))</f>
        <v>NO</v>
      </c>
      <c r="N899" s="18" t="str">
        <f t="shared" ref="N899:N962" si="134">IF(X899=$D$3,O899,"")</f>
        <v/>
      </c>
      <c r="O899" s="21" t="str">
        <f>IF(FLOTA!A899="","",FLOTA!A899)</f>
        <v/>
      </c>
      <c r="P899" s="21" t="str">
        <f>IF(FLOTA!B899="","",FLOTA!B899)</f>
        <v/>
      </c>
      <c r="Q899" s="21" t="str">
        <f>IF(FLOTA!C899="","",FLOTA!C899)</f>
        <v/>
      </c>
      <c r="R899" s="21" t="str">
        <f>IF(FLOTA!D899="","",FLOTA!D899)</f>
        <v/>
      </c>
      <c r="S899" s="21" t="str">
        <f>IF(FLOTA!E899="","",FLOTA!E899)</f>
        <v/>
      </c>
      <c r="T899" s="21" t="str">
        <f>IF(FLOTA!F899="","",FLOTA!F899)</f>
        <v/>
      </c>
      <c r="U899" s="21" t="str">
        <f>IF(FLOTA!G899="","",FLOTA!G899)</f>
        <v/>
      </c>
      <c r="V899" s="21" t="str">
        <f>IF(FLOTA!H899="","",FLOTA!H899)</f>
        <v/>
      </c>
      <c r="W899" s="21" t="str">
        <f>IF(FLOTA!L899="","",FLOTA!L899)</f>
        <v/>
      </c>
      <c r="X899" s="25" t="str">
        <f t="shared" ref="X899:X962" si="135">IF(Y899=$F$2,IFERROR(MONTH(S899),""),"")</f>
        <v/>
      </c>
      <c r="Y899" s="24" t="str">
        <f t="shared" ref="Y899:Y962" si="136">IFERROR(YEAR(S899),"")</f>
        <v/>
      </c>
      <c r="Z899" s="25" t="str">
        <f t="shared" ref="Z899:Z962" si="137">IF(X899=$D$3,IFERROR(DAY(S899),""),"")</f>
        <v/>
      </c>
    </row>
    <row r="900" spans="9:26">
      <c r="I900" s="24">
        <f t="shared" si="129"/>
        <v>0</v>
      </c>
      <c r="J900" s="24" t="str">
        <f t="shared" si="130"/>
        <v>NO</v>
      </c>
      <c r="K900" s="24" t="str">
        <f t="shared" si="131"/>
        <v>NO</v>
      </c>
      <c r="L900" s="24" t="str">
        <f t="shared" si="132"/>
        <v>NO</v>
      </c>
      <c r="M900" s="24" t="str">
        <f t="shared" si="133"/>
        <v>NO</v>
      </c>
      <c r="N900" s="18" t="str">
        <f t="shared" si="134"/>
        <v/>
      </c>
      <c r="O900" s="21" t="str">
        <f>IF(FLOTA!A900="","",FLOTA!A900)</f>
        <v/>
      </c>
      <c r="P900" s="21" t="str">
        <f>IF(FLOTA!B900="","",FLOTA!B900)</f>
        <v/>
      </c>
      <c r="Q900" s="21" t="str">
        <f>IF(FLOTA!C900="","",FLOTA!C900)</f>
        <v/>
      </c>
      <c r="R900" s="21" t="str">
        <f>IF(FLOTA!D900="","",FLOTA!D900)</f>
        <v/>
      </c>
      <c r="S900" s="21" t="str">
        <f>IF(FLOTA!E900="","",FLOTA!E900)</f>
        <v/>
      </c>
      <c r="T900" s="21" t="str">
        <f>IF(FLOTA!F900="","",FLOTA!F900)</f>
        <v/>
      </c>
      <c r="U900" s="21" t="str">
        <f>IF(FLOTA!G900="","",FLOTA!G900)</f>
        <v/>
      </c>
      <c r="V900" s="21" t="str">
        <f>IF(FLOTA!H900="","",FLOTA!H900)</f>
        <v/>
      </c>
      <c r="W900" s="21" t="str">
        <f>IF(FLOTA!L900="","",FLOTA!L900)</f>
        <v/>
      </c>
      <c r="X900" s="25" t="str">
        <f t="shared" si="135"/>
        <v/>
      </c>
      <c r="Y900" s="24" t="str">
        <f t="shared" si="136"/>
        <v/>
      </c>
      <c r="Z900" s="25" t="str">
        <f t="shared" si="137"/>
        <v/>
      </c>
    </row>
    <row r="901" spans="9:26">
      <c r="I901" s="24">
        <f t="shared" si="129"/>
        <v>0</v>
      </c>
      <c r="J901" s="24" t="str">
        <f t="shared" si="130"/>
        <v>NO</v>
      </c>
      <c r="K901" s="24" t="str">
        <f t="shared" si="131"/>
        <v>NO</v>
      </c>
      <c r="L901" s="24" t="str">
        <f t="shared" si="132"/>
        <v>NO</v>
      </c>
      <c r="M901" s="24" t="str">
        <f t="shared" si="133"/>
        <v>NO</v>
      </c>
      <c r="N901" s="18" t="str">
        <f t="shared" si="134"/>
        <v/>
      </c>
      <c r="O901" s="21" t="str">
        <f>IF(FLOTA!A901="","",FLOTA!A901)</f>
        <v/>
      </c>
      <c r="P901" s="21" t="str">
        <f>IF(FLOTA!B901="","",FLOTA!B901)</f>
        <v/>
      </c>
      <c r="Q901" s="21" t="str">
        <f>IF(FLOTA!C901="","",FLOTA!C901)</f>
        <v/>
      </c>
      <c r="R901" s="21" t="str">
        <f>IF(FLOTA!D901="","",FLOTA!D901)</f>
        <v/>
      </c>
      <c r="S901" s="21" t="str">
        <f>IF(FLOTA!E901="","",FLOTA!E901)</f>
        <v/>
      </c>
      <c r="T901" s="21" t="str">
        <f>IF(FLOTA!F901="","",FLOTA!F901)</f>
        <v/>
      </c>
      <c r="U901" s="21" t="str">
        <f>IF(FLOTA!G901="","",FLOTA!G901)</f>
        <v/>
      </c>
      <c r="V901" s="21" t="str">
        <f>IF(FLOTA!H901="","",FLOTA!H901)</f>
        <v/>
      </c>
      <c r="W901" s="21" t="str">
        <f>IF(FLOTA!L901="","",FLOTA!L901)</f>
        <v/>
      </c>
      <c r="X901" s="25" t="str">
        <f t="shared" si="135"/>
        <v/>
      </c>
      <c r="Y901" s="24" t="str">
        <f t="shared" si="136"/>
        <v/>
      </c>
      <c r="Z901" s="25" t="str">
        <f t="shared" si="137"/>
        <v/>
      </c>
    </row>
    <row r="902" spans="9:26">
      <c r="I902" s="24">
        <f t="shared" si="129"/>
        <v>0</v>
      </c>
      <c r="J902" s="24" t="str">
        <f t="shared" si="130"/>
        <v>NO</v>
      </c>
      <c r="K902" s="24" t="str">
        <f t="shared" si="131"/>
        <v>NO</v>
      </c>
      <c r="L902" s="24" t="str">
        <f t="shared" si="132"/>
        <v>NO</v>
      </c>
      <c r="M902" s="24" t="str">
        <f t="shared" si="133"/>
        <v>NO</v>
      </c>
      <c r="N902" s="18" t="str">
        <f t="shared" si="134"/>
        <v/>
      </c>
      <c r="O902" s="21" t="str">
        <f>IF(FLOTA!A902="","",FLOTA!A902)</f>
        <v/>
      </c>
      <c r="P902" s="21" t="str">
        <f>IF(FLOTA!B902="","",FLOTA!B902)</f>
        <v/>
      </c>
      <c r="Q902" s="21" t="str">
        <f>IF(FLOTA!C902="","",FLOTA!C902)</f>
        <v/>
      </c>
      <c r="R902" s="21" t="str">
        <f>IF(FLOTA!D902="","",FLOTA!D902)</f>
        <v/>
      </c>
      <c r="S902" s="21" t="str">
        <f>IF(FLOTA!E902="","",FLOTA!E902)</f>
        <v/>
      </c>
      <c r="T902" s="21" t="str">
        <f>IF(FLOTA!F902="","",FLOTA!F902)</f>
        <v/>
      </c>
      <c r="U902" s="21" t="str">
        <f>IF(FLOTA!G902="","",FLOTA!G902)</f>
        <v/>
      </c>
      <c r="V902" s="21" t="str">
        <f>IF(FLOTA!H902="","",FLOTA!H902)</f>
        <v/>
      </c>
      <c r="W902" s="21" t="str">
        <f>IF(FLOTA!L902="","",FLOTA!L902)</f>
        <v/>
      </c>
      <c r="X902" s="25" t="str">
        <f t="shared" si="135"/>
        <v/>
      </c>
      <c r="Y902" s="24" t="str">
        <f t="shared" si="136"/>
        <v/>
      </c>
      <c r="Z902" s="25" t="str">
        <f t="shared" si="137"/>
        <v/>
      </c>
    </row>
    <row r="903" spans="9:26">
      <c r="I903" s="24">
        <f t="shared" si="129"/>
        <v>0</v>
      </c>
      <c r="J903" s="24" t="str">
        <f t="shared" si="130"/>
        <v>NO</v>
      </c>
      <c r="K903" s="24" t="str">
        <f t="shared" si="131"/>
        <v>NO</v>
      </c>
      <c r="L903" s="24" t="str">
        <f t="shared" si="132"/>
        <v>NO</v>
      </c>
      <c r="M903" s="24" t="str">
        <f t="shared" si="133"/>
        <v>NO</v>
      </c>
      <c r="N903" s="18" t="str">
        <f t="shared" si="134"/>
        <v/>
      </c>
      <c r="O903" s="21" t="str">
        <f>IF(FLOTA!A903="","",FLOTA!A903)</f>
        <v/>
      </c>
      <c r="P903" s="21" t="str">
        <f>IF(FLOTA!B903="","",FLOTA!B903)</f>
        <v/>
      </c>
      <c r="Q903" s="21" t="str">
        <f>IF(FLOTA!C903="","",FLOTA!C903)</f>
        <v/>
      </c>
      <c r="R903" s="21" t="str">
        <f>IF(FLOTA!D903="","",FLOTA!D903)</f>
        <v/>
      </c>
      <c r="S903" s="21" t="str">
        <f>IF(FLOTA!E903="","",FLOTA!E903)</f>
        <v/>
      </c>
      <c r="T903" s="21" t="str">
        <f>IF(FLOTA!F903="","",FLOTA!F903)</f>
        <v/>
      </c>
      <c r="U903" s="21" t="str">
        <f>IF(FLOTA!G903="","",FLOTA!G903)</f>
        <v/>
      </c>
      <c r="V903" s="21" t="str">
        <f>IF(FLOTA!H903="","",FLOTA!H903)</f>
        <v/>
      </c>
      <c r="W903" s="21" t="str">
        <f>IF(FLOTA!L903="","",FLOTA!L903)</f>
        <v/>
      </c>
      <c r="X903" s="25" t="str">
        <f t="shared" si="135"/>
        <v/>
      </c>
      <c r="Y903" s="24" t="str">
        <f t="shared" si="136"/>
        <v/>
      </c>
      <c r="Z903" s="25" t="str">
        <f t="shared" si="137"/>
        <v/>
      </c>
    </row>
    <row r="904" spans="9:26">
      <c r="I904" s="24">
        <f t="shared" si="129"/>
        <v>0</v>
      </c>
      <c r="J904" s="24" t="str">
        <f t="shared" si="130"/>
        <v>NO</v>
      </c>
      <c r="K904" s="24" t="str">
        <f t="shared" si="131"/>
        <v>NO</v>
      </c>
      <c r="L904" s="24" t="str">
        <f t="shared" si="132"/>
        <v>NO</v>
      </c>
      <c r="M904" s="24" t="str">
        <f t="shared" si="133"/>
        <v>NO</v>
      </c>
      <c r="N904" s="18" t="str">
        <f t="shared" si="134"/>
        <v/>
      </c>
      <c r="O904" s="21" t="str">
        <f>IF(FLOTA!A904="","",FLOTA!A904)</f>
        <v/>
      </c>
      <c r="P904" s="21" t="str">
        <f>IF(FLOTA!B904="","",FLOTA!B904)</f>
        <v/>
      </c>
      <c r="Q904" s="21" t="str">
        <f>IF(FLOTA!C904="","",FLOTA!C904)</f>
        <v/>
      </c>
      <c r="R904" s="21" t="str">
        <f>IF(FLOTA!D904="","",FLOTA!D904)</f>
        <v/>
      </c>
      <c r="S904" s="21" t="str">
        <f>IF(FLOTA!E904="","",FLOTA!E904)</f>
        <v/>
      </c>
      <c r="T904" s="21" t="str">
        <f>IF(FLOTA!F904="","",FLOTA!F904)</f>
        <v/>
      </c>
      <c r="U904" s="21" t="str">
        <f>IF(FLOTA!G904="","",FLOTA!G904)</f>
        <v/>
      </c>
      <c r="V904" s="21" t="str">
        <f>IF(FLOTA!H904="","",FLOTA!H904)</f>
        <v/>
      </c>
      <c r="W904" s="21" t="str">
        <f>IF(FLOTA!L904="","",FLOTA!L904)</f>
        <v/>
      </c>
      <c r="X904" s="25" t="str">
        <f t="shared" si="135"/>
        <v/>
      </c>
      <c r="Y904" s="24" t="str">
        <f t="shared" si="136"/>
        <v/>
      </c>
      <c r="Z904" s="25" t="str">
        <f t="shared" si="137"/>
        <v/>
      </c>
    </row>
    <row r="905" spans="9:26">
      <c r="I905" s="24">
        <f t="shared" si="129"/>
        <v>0</v>
      </c>
      <c r="J905" s="24" t="str">
        <f t="shared" si="130"/>
        <v>NO</v>
      </c>
      <c r="K905" s="24" t="str">
        <f t="shared" si="131"/>
        <v>NO</v>
      </c>
      <c r="L905" s="24" t="str">
        <f t="shared" si="132"/>
        <v>NO</v>
      </c>
      <c r="M905" s="24" t="str">
        <f t="shared" si="133"/>
        <v>NO</v>
      </c>
      <c r="N905" s="18" t="str">
        <f t="shared" si="134"/>
        <v/>
      </c>
      <c r="O905" s="21" t="str">
        <f>IF(FLOTA!A905="","",FLOTA!A905)</f>
        <v/>
      </c>
      <c r="P905" s="21" t="str">
        <f>IF(FLOTA!B905="","",FLOTA!B905)</f>
        <v/>
      </c>
      <c r="Q905" s="21" t="str">
        <f>IF(FLOTA!C905="","",FLOTA!C905)</f>
        <v/>
      </c>
      <c r="R905" s="21" t="str">
        <f>IF(FLOTA!D905="","",FLOTA!D905)</f>
        <v/>
      </c>
      <c r="S905" s="21" t="str">
        <f>IF(FLOTA!E905="","",FLOTA!E905)</f>
        <v/>
      </c>
      <c r="T905" s="21" t="str">
        <f>IF(FLOTA!F905="","",FLOTA!F905)</f>
        <v/>
      </c>
      <c r="U905" s="21" t="str">
        <f>IF(FLOTA!G905="","",FLOTA!G905)</f>
        <v/>
      </c>
      <c r="V905" s="21" t="str">
        <f>IF(FLOTA!H905="","",FLOTA!H905)</f>
        <v/>
      </c>
      <c r="W905" s="21" t="str">
        <f>IF(FLOTA!L905="","",FLOTA!L905)</f>
        <v/>
      </c>
      <c r="X905" s="25" t="str">
        <f t="shared" si="135"/>
        <v/>
      </c>
      <c r="Y905" s="24" t="str">
        <f t="shared" si="136"/>
        <v/>
      </c>
      <c r="Z905" s="25" t="str">
        <f t="shared" si="137"/>
        <v/>
      </c>
    </row>
    <row r="906" spans="9:26">
      <c r="I906" s="24">
        <f t="shared" si="129"/>
        <v>0</v>
      </c>
      <c r="J906" s="24" t="str">
        <f t="shared" si="130"/>
        <v>NO</v>
      </c>
      <c r="K906" s="24" t="str">
        <f t="shared" si="131"/>
        <v>NO</v>
      </c>
      <c r="L906" s="24" t="str">
        <f t="shared" si="132"/>
        <v>NO</v>
      </c>
      <c r="M906" s="24" t="str">
        <f t="shared" si="133"/>
        <v>NO</v>
      </c>
      <c r="N906" s="18" t="str">
        <f t="shared" si="134"/>
        <v/>
      </c>
      <c r="O906" s="21" t="str">
        <f>IF(FLOTA!A906="","",FLOTA!A906)</f>
        <v/>
      </c>
      <c r="P906" s="21" t="str">
        <f>IF(FLOTA!B906="","",FLOTA!B906)</f>
        <v/>
      </c>
      <c r="Q906" s="21" t="str">
        <f>IF(FLOTA!C906="","",FLOTA!C906)</f>
        <v/>
      </c>
      <c r="R906" s="21" t="str">
        <f>IF(FLOTA!D906="","",FLOTA!D906)</f>
        <v/>
      </c>
      <c r="S906" s="21" t="str">
        <f>IF(FLOTA!E906="","",FLOTA!E906)</f>
        <v/>
      </c>
      <c r="T906" s="21" t="str">
        <f>IF(FLOTA!F906="","",FLOTA!F906)</f>
        <v/>
      </c>
      <c r="U906" s="21" t="str">
        <f>IF(FLOTA!G906="","",FLOTA!G906)</f>
        <v/>
      </c>
      <c r="V906" s="21" t="str">
        <f>IF(FLOTA!H906="","",FLOTA!H906)</f>
        <v/>
      </c>
      <c r="W906" s="21" t="str">
        <f>IF(FLOTA!L906="","",FLOTA!L906)</f>
        <v/>
      </c>
      <c r="X906" s="25" t="str">
        <f t="shared" si="135"/>
        <v/>
      </c>
      <c r="Y906" s="24" t="str">
        <f t="shared" si="136"/>
        <v/>
      </c>
      <c r="Z906" s="25" t="str">
        <f t="shared" si="137"/>
        <v/>
      </c>
    </row>
    <row r="907" spans="9:26">
      <c r="I907" s="24">
        <f t="shared" si="129"/>
        <v>0</v>
      </c>
      <c r="J907" s="24" t="str">
        <f t="shared" si="130"/>
        <v>NO</v>
      </c>
      <c r="K907" s="24" t="str">
        <f t="shared" si="131"/>
        <v>NO</v>
      </c>
      <c r="L907" s="24" t="str">
        <f t="shared" si="132"/>
        <v>NO</v>
      </c>
      <c r="M907" s="24" t="str">
        <f t="shared" si="133"/>
        <v>NO</v>
      </c>
      <c r="N907" s="18" t="str">
        <f t="shared" si="134"/>
        <v/>
      </c>
      <c r="O907" s="21" t="str">
        <f>IF(FLOTA!A907="","",FLOTA!A907)</f>
        <v/>
      </c>
      <c r="P907" s="21" t="str">
        <f>IF(FLOTA!B907="","",FLOTA!B907)</f>
        <v/>
      </c>
      <c r="Q907" s="21" t="str">
        <f>IF(FLOTA!C907="","",FLOTA!C907)</f>
        <v/>
      </c>
      <c r="R907" s="21" t="str">
        <f>IF(FLOTA!D907="","",FLOTA!D907)</f>
        <v/>
      </c>
      <c r="S907" s="21" t="str">
        <f>IF(FLOTA!E907="","",FLOTA!E907)</f>
        <v/>
      </c>
      <c r="T907" s="21" t="str">
        <f>IF(FLOTA!F907="","",FLOTA!F907)</f>
        <v/>
      </c>
      <c r="U907" s="21" t="str">
        <f>IF(FLOTA!G907="","",FLOTA!G907)</f>
        <v/>
      </c>
      <c r="V907" s="21" t="str">
        <f>IF(FLOTA!H907="","",FLOTA!H907)</f>
        <v/>
      </c>
      <c r="W907" s="21" t="str">
        <f>IF(FLOTA!L907="","",FLOTA!L907)</f>
        <v/>
      </c>
      <c r="X907" s="25" t="str">
        <f t="shared" si="135"/>
        <v/>
      </c>
      <c r="Y907" s="24" t="str">
        <f t="shared" si="136"/>
        <v/>
      </c>
      <c r="Z907" s="25" t="str">
        <f t="shared" si="137"/>
        <v/>
      </c>
    </row>
    <row r="908" spans="9:26">
      <c r="I908" s="24">
        <f t="shared" si="129"/>
        <v>0</v>
      </c>
      <c r="J908" s="24" t="str">
        <f t="shared" si="130"/>
        <v>NO</v>
      </c>
      <c r="K908" s="24" t="str">
        <f t="shared" si="131"/>
        <v>NO</v>
      </c>
      <c r="L908" s="24" t="str">
        <f t="shared" si="132"/>
        <v>NO</v>
      </c>
      <c r="M908" s="24" t="str">
        <f t="shared" si="133"/>
        <v>NO</v>
      </c>
      <c r="N908" s="18" t="str">
        <f t="shared" si="134"/>
        <v/>
      </c>
      <c r="O908" s="21" t="str">
        <f>IF(FLOTA!A908="","",FLOTA!A908)</f>
        <v/>
      </c>
      <c r="P908" s="21" t="str">
        <f>IF(FLOTA!B908="","",FLOTA!B908)</f>
        <v/>
      </c>
      <c r="Q908" s="21" t="str">
        <f>IF(FLOTA!C908="","",FLOTA!C908)</f>
        <v/>
      </c>
      <c r="R908" s="21" t="str">
        <f>IF(FLOTA!D908="","",FLOTA!D908)</f>
        <v/>
      </c>
      <c r="S908" s="21" t="str">
        <f>IF(FLOTA!E908="","",FLOTA!E908)</f>
        <v/>
      </c>
      <c r="T908" s="21" t="str">
        <f>IF(FLOTA!F908="","",FLOTA!F908)</f>
        <v/>
      </c>
      <c r="U908" s="21" t="str">
        <f>IF(FLOTA!G908="","",FLOTA!G908)</f>
        <v/>
      </c>
      <c r="V908" s="21" t="str">
        <f>IF(FLOTA!H908="","",FLOTA!H908)</f>
        <v/>
      </c>
      <c r="W908" s="21" t="str">
        <f>IF(FLOTA!L908="","",FLOTA!L908)</f>
        <v/>
      </c>
      <c r="X908" s="25" t="str">
        <f t="shared" si="135"/>
        <v/>
      </c>
      <c r="Y908" s="24" t="str">
        <f t="shared" si="136"/>
        <v/>
      </c>
      <c r="Z908" s="25" t="str">
        <f t="shared" si="137"/>
        <v/>
      </c>
    </row>
    <row r="909" spans="9:26">
      <c r="I909" s="24">
        <f t="shared" si="129"/>
        <v>0</v>
      </c>
      <c r="J909" s="24" t="str">
        <f t="shared" si="130"/>
        <v>NO</v>
      </c>
      <c r="K909" s="24" t="str">
        <f t="shared" si="131"/>
        <v>NO</v>
      </c>
      <c r="L909" s="24" t="str">
        <f t="shared" si="132"/>
        <v>NO</v>
      </c>
      <c r="M909" s="24" t="str">
        <f t="shared" si="133"/>
        <v>NO</v>
      </c>
      <c r="N909" s="18" t="str">
        <f t="shared" si="134"/>
        <v/>
      </c>
      <c r="O909" s="21" t="str">
        <f>IF(FLOTA!A909="","",FLOTA!A909)</f>
        <v/>
      </c>
      <c r="P909" s="21" t="str">
        <f>IF(FLOTA!B909="","",FLOTA!B909)</f>
        <v/>
      </c>
      <c r="Q909" s="21" t="str">
        <f>IF(FLOTA!C909="","",FLOTA!C909)</f>
        <v/>
      </c>
      <c r="R909" s="21" t="str">
        <f>IF(FLOTA!D909="","",FLOTA!D909)</f>
        <v/>
      </c>
      <c r="S909" s="21" t="str">
        <f>IF(FLOTA!E909="","",FLOTA!E909)</f>
        <v/>
      </c>
      <c r="T909" s="21" t="str">
        <f>IF(FLOTA!F909="","",FLOTA!F909)</f>
        <v/>
      </c>
      <c r="U909" s="21" t="str">
        <f>IF(FLOTA!G909="","",FLOTA!G909)</f>
        <v/>
      </c>
      <c r="V909" s="21" t="str">
        <f>IF(FLOTA!H909="","",FLOTA!H909)</f>
        <v/>
      </c>
      <c r="W909" s="21" t="str">
        <f>IF(FLOTA!L909="","",FLOTA!L909)</f>
        <v/>
      </c>
      <c r="X909" s="25" t="str">
        <f t="shared" si="135"/>
        <v/>
      </c>
      <c r="Y909" s="24" t="str">
        <f t="shared" si="136"/>
        <v/>
      </c>
      <c r="Z909" s="25" t="str">
        <f t="shared" si="137"/>
        <v/>
      </c>
    </row>
    <row r="910" spans="9:26">
      <c r="I910" s="24">
        <f t="shared" si="129"/>
        <v>0</v>
      </c>
      <c r="J910" s="24" t="str">
        <f t="shared" si="130"/>
        <v>NO</v>
      </c>
      <c r="K910" s="24" t="str">
        <f t="shared" si="131"/>
        <v>NO</v>
      </c>
      <c r="L910" s="24" t="str">
        <f t="shared" si="132"/>
        <v>NO</v>
      </c>
      <c r="M910" s="24" t="str">
        <f t="shared" si="133"/>
        <v>NO</v>
      </c>
      <c r="N910" s="18" t="str">
        <f t="shared" si="134"/>
        <v/>
      </c>
      <c r="O910" s="21" t="str">
        <f>IF(FLOTA!A910="","",FLOTA!A910)</f>
        <v/>
      </c>
      <c r="P910" s="21" t="str">
        <f>IF(FLOTA!B910="","",FLOTA!B910)</f>
        <v/>
      </c>
      <c r="Q910" s="21" t="str">
        <f>IF(FLOTA!C910="","",FLOTA!C910)</f>
        <v/>
      </c>
      <c r="R910" s="21" t="str">
        <f>IF(FLOTA!D910="","",FLOTA!D910)</f>
        <v/>
      </c>
      <c r="S910" s="21" t="str">
        <f>IF(FLOTA!E910="","",FLOTA!E910)</f>
        <v/>
      </c>
      <c r="T910" s="21" t="str">
        <f>IF(FLOTA!F910="","",FLOTA!F910)</f>
        <v/>
      </c>
      <c r="U910" s="21" t="str">
        <f>IF(FLOTA!G910="","",FLOTA!G910)</f>
        <v/>
      </c>
      <c r="V910" s="21" t="str">
        <f>IF(FLOTA!H910="","",FLOTA!H910)</f>
        <v/>
      </c>
      <c r="W910" s="21" t="str">
        <f>IF(FLOTA!L910="","",FLOTA!L910)</f>
        <v/>
      </c>
      <c r="X910" s="25" t="str">
        <f t="shared" si="135"/>
        <v/>
      </c>
      <c r="Y910" s="24" t="str">
        <f t="shared" si="136"/>
        <v/>
      </c>
      <c r="Z910" s="25" t="str">
        <f t="shared" si="137"/>
        <v/>
      </c>
    </row>
    <row r="911" spans="9:26">
      <c r="I911" s="24">
        <f t="shared" si="129"/>
        <v>0</v>
      </c>
      <c r="J911" s="24" t="str">
        <f t="shared" si="130"/>
        <v>NO</v>
      </c>
      <c r="K911" s="24" t="str">
        <f t="shared" si="131"/>
        <v>NO</v>
      </c>
      <c r="L911" s="24" t="str">
        <f t="shared" si="132"/>
        <v>NO</v>
      </c>
      <c r="M911" s="24" t="str">
        <f t="shared" si="133"/>
        <v>NO</v>
      </c>
      <c r="N911" s="18" t="str">
        <f t="shared" si="134"/>
        <v/>
      </c>
      <c r="O911" s="21" t="str">
        <f>IF(FLOTA!A911="","",FLOTA!A911)</f>
        <v/>
      </c>
      <c r="P911" s="21" t="str">
        <f>IF(FLOTA!B911="","",FLOTA!B911)</f>
        <v/>
      </c>
      <c r="Q911" s="21" t="str">
        <f>IF(FLOTA!C911="","",FLOTA!C911)</f>
        <v/>
      </c>
      <c r="R911" s="21" t="str">
        <f>IF(FLOTA!D911="","",FLOTA!D911)</f>
        <v/>
      </c>
      <c r="S911" s="21" t="str">
        <f>IF(FLOTA!E911="","",FLOTA!E911)</f>
        <v/>
      </c>
      <c r="T911" s="21" t="str">
        <f>IF(FLOTA!F911="","",FLOTA!F911)</f>
        <v/>
      </c>
      <c r="U911" s="21" t="str">
        <f>IF(FLOTA!G911="","",FLOTA!G911)</f>
        <v/>
      </c>
      <c r="V911" s="21" t="str">
        <f>IF(FLOTA!H911="","",FLOTA!H911)</f>
        <v/>
      </c>
      <c r="W911" s="21" t="str">
        <f>IF(FLOTA!L911="","",FLOTA!L911)</f>
        <v/>
      </c>
      <c r="X911" s="25" t="str">
        <f t="shared" si="135"/>
        <v/>
      </c>
      <c r="Y911" s="24" t="str">
        <f t="shared" si="136"/>
        <v/>
      </c>
      <c r="Z911" s="25" t="str">
        <f t="shared" si="137"/>
        <v/>
      </c>
    </row>
    <row r="912" spans="9:26">
      <c r="I912" s="24">
        <f t="shared" si="129"/>
        <v>0</v>
      </c>
      <c r="J912" s="24" t="str">
        <f t="shared" si="130"/>
        <v>NO</v>
      </c>
      <c r="K912" s="24" t="str">
        <f t="shared" si="131"/>
        <v>NO</v>
      </c>
      <c r="L912" s="24" t="str">
        <f t="shared" si="132"/>
        <v>NO</v>
      </c>
      <c r="M912" s="24" t="str">
        <f t="shared" si="133"/>
        <v>NO</v>
      </c>
      <c r="N912" s="18" t="str">
        <f t="shared" si="134"/>
        <v/>
      </c>
      <c r="O912" s="21" t="str">
        <f>IF(FLOTA!A912="","",FLOTA!A912)</f>
        <v/>
      </c>
      <c r="P912" s="21" t="str">
        <f>IF(FLOTA!B912="","",FLOTA!B912)</f>
        <v/>
      </c>
      <c r="Q912" s="21" t="str">
        <f>IF(FLOTA!C912="","",FLOTA!C912)</f>
        <v/>
      </c>
      <c r="R912" s="21" t="str">
        <f>IF(FLOTA!D912="","",FLOTA!D912)</f>
        <v/>
      </c>
      <c r="S912" s="21" t="str">
        <f>IF(FLOTA!E912="","",FLOTA!E912)</f>
        <v/>
      </c>
      <c r="T912" s="21" t="str">
        <f>IF(FLOTA!F912="","",FLOTA!F912)</f>
        <v/>
      </c>
      <c r="U912" s="21" t="str">
        <f>IF(FLOTA!G912="","",FLOTA!G912)</f>
        <v/>
      </c>
      <c r="V912" s="21" t="str">
        <f>IF(FLOTA!H912="","",FLOTA!H912)</f>
        <v/>
      </c>
      <c r="W912" s="21" t="str">
        <f>IF(FLOTA!L912="","",FLOTA!L912)</f>
        <v/>
      </c>
      <c r="X912" s="25" t="str">
        <f t="shared" si="135"/>
        <v/>
      </c>
      <c r="Y912" s="24" t="str">
        <f t="shared" si="136"/>
        <v/>
      </c>
      <c r="Z912" s="25" t="str">
        <f t="shared" si="137"/>
        <v/>
      </c>
    </row>
    <row r="913" spans="9:26">
      <c r="I913" s="24">
        <f t="shared" si="129"/>
        <v>0</v>
      </c>
      <c r="J913" s="24" t="str">
        <f t="shared" si="130"/>
        <v>NO</v>
      </c>
      <c r="K913" s="24" t="str">
        <f t="shared" si="131"/>
        <v>NO</v>
      </c>
      <c r="L913" s="24" t="str">
        <f t="shared" si="132"/>
        <v>NO</v>
      </c>
      <c r="M913" s="24" t="str">
        <f t="shared" si="133"/>
        <v>NO</v>
      </c>
      <c r="N913" s="18" t="str">
        <f t="shared" si="134"/>
        <v/>
      </c>
      <c r="O913" s="21" t="str">
        <f>IF(FLOTA!A913="","",FLOTA!A913)</f>
        <v/>
      </c>
      <c r="P913" s="21" t="str">
        <f>IF(FLOTA!B913="","",FLOTA!B913)</f>
        <v/>
      </c>
      <c r="Q913" s="21" t="str">
        <f>IF(FLOTA!C913="","",FLOTA!C913)</f>
        <v/>
      </c>
      <c r="R913" s="21" t="str">
        <f>IF(FLOTA!D913="","",FLOTA!D913)</f>
        <v/>
      </c>
      <c r="S913" s="21" t="str">
        <f>IF(FLOTA!E913="","",FLOTA!E913)</f>
        <v/>
      </c>
      <c r="T913" s="21" t="str">
        <f>IF(FLOTA!F913="","",FLOTA!F913)</f>
        <v/>
      </c>
      <c r="U913" s="21" t="str">
        <f>IF(FLOTA!G913="","",FLOTA!G913)</f>
        <v/>
      </c>
      <c r="V913" s="21" t="str">
        <f>IF(FLOTA!H913="","",FLOTA!H913)</f>
        <v/>
      </c>
      <c r="W913" s="21" t="str">
        <f>IF(FLOTA!L913="","",FLOTA!L913)</f>
        <v/>
      </c>
      <c r="X913" s="25" t="str">
        <f t="shared" si="135"/>
        <v/>
      </c>
      <c r="Y913" s="24" t="str">
        <f t="shared" si="136"/>
        <v/>
      </c>
      <c r="Z913" s="25" t="str">
        <f t="shared" si="137"/>
        <v/>
      </c>
    </row>
    <row r="914" spans="9:26">
      <c r="I914" s="24">
        <f t="shared" si="129"/>
        <v>0</v>
      </c>
      <c r="J914" s="24" t="str">
        <f t="shared" si="130"/>
        <v>NO</v>
      </c>
      <c r="K914" s="24" t="str">
        <f t="shared" si="131"/>
        <v>NO</v>
      </c>
      <c r="L914" s="24" t="str">
        <f t="shared" si="132"/>
        <v>NO</v>
      </c>
      <c r="M914" s="24" t="str">
        <f t="shared" si="133"/>
        <v>NO</v>
      </c>
      <c r="N914" s="18" t="str">
        <f t="shared" si="134"/>
        <v/>
      </c>
      <c r="O914" s="21" t="str">
        <f>IF(FLOTA!A914="","",FLOTA!A914)</f>
        <v/>
      </c>
      <c r="P914" s="21" t="str">
        <f>IF(FLOTA!B914="","",FLOTA!B914)</f>
        <v/>
      </c>
      <c r="Q914" s="21" t="str">
        <f>IF(FLOTA!C914="","",FLOTA!C914)</f>
        <v/>
      </c>
      <c r="R914" s="21" t="str">
        <f>IF(FLOTA!D914="","",FLOTA!D914)</f>
        <v/>
      </c>
      <c r="S914" s="21" t="str">
        <f>IF(FLOTA!E914="","",FLOTA!E914)</f>
        <v/>
      </c>
      <c r="T914" s="21" t="str">
        <f>IF(FLOTA!F914="","",FLOTA!F914)</f>
        <v/>
      </c>
      <c r="U914" s="21" t="str">
        <f>IF(FLOTA!G914="","",FLOTA!G914)</f>
        <v/>
      </c>
      <c r="V914" s="21" t="str">
        <f>IF(FLOTA!H914="","",FLOTA!H914)</f>
        <v/>
      </c>
      <c r="W914" s="21" t="str">
        <f>IF(FLOTA!L914="","",FLOTA!L914)</f>
        <v/>
      </c>
      <c r="X914" s="25" t="str">
        <f t="shared" si="135"/>
        <v/>
      </c>
      <c r="Y914" s="24" t="str">
        <f t="shared" si="136"/>
        <v/>
      </c>
      <c r="Z914" s="25" t="str">
        <f t="shared" si="137"/>
        <v/>
      </c>
    </row>
    <row r="915" spans="9:26">
      <c r="I915" s="24">
        <f t="shared" si="129"/>
        <v>0</v>
      </c>
      <c r="J915" s="24" t="str">
        <f t="shared" si="130"/>
        <v>NO</v>
      </c>
      <c r="K915" s="24" t="str">
        <f t="shared" si="131"/>
        <v>NO</v>
      </c>
      <c r="L915" s="24" t="str">
        <f t="shared" si="132"/>
        <v>NO</v>
      </c>
      <c r="M915" s="24" t="str">
        <f t="shared" si="133"/>
        <v>NO</v>
      </c>
      <c r="N915" s="18" t="str">
        <f t="shared" si="134"/>
        <v/>
      </c>
      <c r="O915" s="21" t="str">
        <f>IF(FLOTA!A915="","",FLOTA!A915)</f>
        <v/>
      </c>
      <c r="P915" s="21" t="str">
        <f>IF(FLOTA!B915="","",FLOTA!B915)</f>
        <v/>
      </c>
      <c r="Q915" s="21" t="str">
        <f>IF(FLOTA!C915="","",FLOTA!C915)</f>
        <v/>
      </c>
      <c r="R915" s="21" t="str">
        <f>IF(FLOTA!D915="","",FLOTA!D915)</f>
        <v/>
      </c>
      <c r="S915" s="21" t="str">
        <f>IF(FLOTA!E915="","",FLOTA!E915)</f>
        <v/>
      </c>
      <c r="T915" s="21" t="str">
        <f>IF(FLOTA!F915="","",FLOTA!F915)</f>
        <v/>
      </c>
      <c r="U915" s="21" t="str">
        <f>IF(FLOTA!G915="","",FLOTA!G915)</f>
        <v/>
      </c>
      <c r="V915" s="21" t="str">
        <f>IF(FLOTA!H915="","",FLOTA!H915)</f>
        <v/>
      </c>
      <c r="W915" s="21" t="str">
        <f>IF(FLOTA!L915="","",FLOTA!L915)</f>
        <v/>
      </c>
      <c r="X915" s="25" t="str">
        <f t="shared" si="135"/>
        <v/>
      </c>
      <c r="Y915" s="24" t="str">
        <f t="shared" si="136"/>
        <v/>
      </c>
      <c r="Z915" s="25" t="str">
        <f t="shared" si="137"/>
        <v/>
      </c>
    </row>
    <row r="916" spans="9:26">
      <c r="I916" s="24">
        <f t="shared" si="129"/>
        <v>0</v>
      </c>
      <c r="J916" s="24" t="str">
        <f t="shared" si="130"/>
        <v>NO</v>
      </c>
      <c r="K916" s="24" t="str">
        <f t="shared" si="131"/>
        <v>NO</v>
      </c>
      <c r="L916" s="24" t="str">
        <f t="shared" si="132"/>
        <v>NO</v>
      </c>
      <c r="M916" s="24" t="str">
        <f t="shared" si="133"/>
        <v>NO</v>
      </c>
      <c r="N916" s="18" t="str">
        <f t="shared" si="134"/>
        <v/>
      </c>
      <c r="O916" s="21" t="str">
        <f>IF(FLOTA!A916="","",FLOTA!A916)</f>
        <v/>
      </c>
      <c r="P916" s="21" t="str">
        <f>IF(FLOTA!B916="","",FLOTA!B916)</f>
        <v/>
      </c>
      <c r="Q916" s="21" t="str">
        <f>IF(FLOTA!C916="","",FLOTA!C916)</f>
        <v/>
      </c>
      <c r="R916" s="21" t="str">
        <f>IF(FLOTA!D916="","",FLOTA!D916)</f>
        <v/>
      </c>
      <c r="S916" s="21" t="str">
        <f>IF(FLOTA!E916="","",FLOTA!E916)</f>
        <v/>
      </c>
      <c r="T916" s="21" t="str">
        <f>IF(FLOTA!F916="","",FLOTA!F916)</f>
        <v/>
      </c>
      <c r="U916" s="21" t="str">
        <f>IF(FLOTA!G916="","",FLOTA!G916)</f>
        <v/>
      </c>
      <c r="V916" s="21" t="str">
        <f>IF(FLOTA!H916="","",FLOTA!H916)</f>
        <v/>
      </c>
      <c r="W916" s="21" t="str">
        <f>IF(FLOTA!L916="","",FLOTA!L916)</f>
        <v/>
      </c>
      <c r="X916" s="25" t="str">
        <f t="shared" si="135"/>
        <v/>
      </c>
      <c r="Y916" s="24" t="str">
        <f t="shared" si="136"/>
        <v/>
      </c>
      <c r="Z916" s="25" t="str">
        <f t="shared" si="137"/>
        <v/>
      </c>
    </row>
    <row r="917" spans="9:26">
      <c r="I917" s="24">
        <f t="shared" si="129"/>
        <v>0</v>
      </c>
      <c r="J917" s="24" t="str">
        <f t="shared" si="130"/>
        <v>NO</v>
      </c>
      <c r="K917" s="24" t="str">
        <f t="shared" si="131"/>
        <v>NO</v>
      </c>
      <c r="L917" s="24" t="str">
        <f t="shared" si="132"/>
        <v>NO</v>
      </c>
      <c r="M917" s="24" t="str">
        <f t="shared" si="133"/>
        <v>NO</v>
      </c>
      <c r="N917" s="18" t="str">
        <f t="shared" si="134"/>
        <v/>
      </c>
      <c r="O917" s="21" t="str">
        <f>IF(FLOTA!A917="","",FLOTA!A917)</f>
        <v/>
      </c>
      <c r="P917" s="21" t="str">
        <f>IF(FLOTA!B917="","",FLOTA!B917)</f>
        <v/>
      </c>
      <c r="Q917" s="21" t="str">
        <f>IF(FLOTA!C917="","",FLOTA!C917)</f>
        <v/>
      </c>
      <c r="R917" s="21" t="str">
        <f>IF(FLOTA!D917="","",FLOTA!D917)</f>
        <v/>
      </c>
      <c r="S917" s="21" t="str">
        <f>IF(FLOTA!E917="","",FLOTA!E917)</f>
        <v/>
      </c>
      <c r="T917" s="21" t="str">
        <f>IF(FLOTA!F917="","",FLOTA!F917)</f>
        <v/>
      </c>
      <c r="U917" s="21" t="str">
        <f>IF(FLOTA!G917="","",FLOTA!G917)</f>
        <v/>
      </c>
      <c r="V917" s="21" t="str">
        <f>IF(FLOTA!H917="","",FLOTA!H917)</f>
        <v/>
      </c>
      <c r="W917" s="21" t="str">
        <f>IF(FLOTA!L917="","",FLOTA!L917)</f>
        <v/>
      </c>
      <c r="X917" s="25" t="str">
        <f t="shared" si="135"/>
        <v/>
      </c>
      <c r="Y917" s="24" t="str">
        <f t="shared" si="136"/>
        <v/>
      </c>
      <c r="Z917" s="25" t="str">
        <f t="shared" si="137"/>
        <v/>
      </c>
    </row>
    <row r="918" spans="9:26">
      <c r="I918" s="24">
        <f t="shared" si="129"/>
        <v>0</v>
      </c>
      <c r="J918" s="24" t="str">
        <f t="shared" si="130"/>
        <v>NO</v>
      </c>
      <c r="K918" s="24" t="str">
        <f t="shared" si="131"/>
        <v>NO</v>
      </c>
      <c r="L918" s="24" t="str">
        <f t="shared" si="132"/>
        <v>NO</v>
      </c>
      <c r="M918" s="24" t="str">
        <f t="shared" si="133"/>
        <v>NO</v>
      </c>
      <c r="N918" s="18" t="str">
        <f t="shared" si="134"/>
        <v/>
      </c>
      <c r="O918" s="21" t="str">
        <f>IF(FLOTA!A918="","",FLOTA!A918)</f>
        <v/>
      </c>
      <c r="P918" s="21" t="str">
        <f>IF(FLOTA!B918="","",FLOTA!B918)</f>
        <v/>
      </c>
      <c r="Q918" s="21" t="str">
        <f>IF(FLOTA!C918="","",FLOTA!C918)</f>
        <v/>
      </c>
      <c r="R918" s="21" t="str">
        <f>IF(FLOTA!D918="","",FLOTA!D918)</f>
        <v/>
      </c>
      <c r="S918" s="21" t="str">
        <f>IF(FLOTA!E918="","",FLOTA!E918)</f>
        <v/>
      </c>
      <c r="T918" s="21" t="str">
        <f>IF(FLOTA!F918="","",FLOTA!F918)</f>
        <v/>
      </c>
      <c r="U918" s="21" t="str">
        <f>IF(FLOTA!G918="","",FLOTA!G918)</f>
        <v/>
      </c>
      <c r="V918" s="21" t="str">
        <f>IF(FLOTA!H918="","",FLOTA!H918)</f>
        <v/>
      </c>
      <c r="W918" s="21" t="str">
        <f>IF(FLOTA!L918="","",FLOTA!L918)</f>
        <v/>
      </c>
      <c r="X918" s="25" t="str">
        <f t="shared" si="135"/>
        <v/>
      </c>
      <c r="Y918" s="24" t="str">
        <f t="shared" si="136"/>
        <v/>
      </c>
      <c r="Z918" s="25" t="str">
        <f t="shared" si="137"/>
        <v/>
      </c>
    </row>
    <row r="919" spans="9:26">
      <c r="I919" s="24">
        <f t="shared" si="129"/>
        <v>0</v>
      </c>
      <c r="J919" s="24" t="str">
        <f t="shared" si="130"/>
        <v>NO</v>
      </c>
      <c r="K919" s="24" t="str">
        <f t="shared" si="131"/>
        <v>NO</v>
      </c>
      <c r="L919" s="24" t="str">
        <f t="shared" si="132"/>
        <v>NO</v>
      </c>
      <c r="M919" s="24" t="str">
        <f t="shared" si="133"/>
        <v>NO</v>
      </c>
      <c r="N919" s="18" t="str">
        <f t="shared" si="134"/>
        <v/>
      </c>
      <c r="O919" s="21" t="str">
        <f>IF(FLOTA!A919="","",FLOTA!A919)</f>
        <v/>
      </c>
      <c r="P919" s="21" t="str">
        <f>IF(FLOTA!B919="","",FLOTA!B919)</f>
        <v/>
      </c>
      <c r="Q919" s="21" t="str">
        <f>IF(FLOTA!C919="","",FLOTA!C919)</f>
        <v/>
      </c>
      <c r="R919" s="21" t="str">
        <f>IF(FLOTA!D919="","",FLOTA!D919)</f>
        <v/>
      </c>
      <c r="S919" s="21" t="str">
        <f>IF(FLOTA!E919="","",FLOTA!E919)</f>
        <v/>
      </c>
      <c r="T919" s="21" t="str">
        <f>IF(FLOTA!F919="","",FLOTA!F919)</f>
        <v/>
      </c>
      <c r="U919" s="21" t="str">
        <f>IF(FLOTA!G919="","",FLOTA!G919)</f>
        <v/>
      </c>
      <c r="V919" s="21" t="str">
        <f>IF(FLOTA!H919="","",FLOTA!H919)</f>
        <v/>
      </c>
      <c r="W919" s="21" t="str">
        <f>IF(FLOTA!L919="","",FLOTA!L919)</f>
        <v/>
      </c>
      <c r="X919" s="25" t="str">
        <f t="shared" si="135"/>
        <v/>
      </c>
      <c r="Y919" s="24" t="str">
        <f t="shared" si="136"/>
        <v/>
      </c>
      <c r="Z919" s="25" t="str">
        <f t="shared" si="137"/>
        <v/>
      </c>
    </row>
    <row r="920" spans="9:26">
      <c r="I920" s="24">
        <f t="shared" si="129"/>
        <v>0</v>
      </c>
      <c r="J920" s="24" t="str">
        <f t="shared" si="130"/>
        <v>NO</v>
      </c>
      <c r="K920" s="24" t="str">
        <f t="shared" si="131"/>
        <v>NO</v>
      </c>
      <c r="L920" s="24" t="str">
        <f t="shared" si="132"/>
        <v>NO</v>
      </c>
      <c r="M920" s="24" t="str">
        <f t="shared" si="133"/>
        <v>NO</v>
      </c>
      <c r="N920" s="18" t="str">
        <f t="shared" si="134"/>
        <v/>
      </c>
      <c r="O920" s="21" t="str">
        <f>IF(FLOTA!A920="","",FLOTA!A920)</f>
        <v/>
      </c>
      <c r="P920" s="21" t="str">
        <f>IF(FLOTA!B920="","",FLOTA!B920)</f>
        <v/>
      </c>
      <c r="Q920" s="21" t="str">
        <f>IF(FLOTA!C920="","",FLOTA!C920)</f>
        <v/>
      </c>
      <c r="R920" s="21" t="str">
        <f>IF(FLOTA!D920="","",FLOTA!D920)</f>
        <v/>
      </c>
      <c r="S920" s="21" t="str">
        <f>IF(FLOTA!E920="","",FLOTA!E920)</f>
        <v/>
      </c>
      <c r="T920" s="21" t="str">
        <f>IF(FLOTA!F920="","",FLOTA!F920)</f>
        <v/>
      </c>
      <c r="U920" s="21" t="str">
        <f>IF(FLOTA!G920="","",FLOTA!G920)</f>
        <v/>
      </c>
      <c r="V920" s="21" t="str">
        <f>IF(FLOTA!H920="","",FLOTA!H920)</f>
        <v/>
      </c>
      <c r="W920" s="21" t="str">
        <f>IF(FLOTA!L920="","",FLOTA!L920)</f>
        <v/>
      </c>
      <c r="X920" s="25" t="str">
        <f t="shared" si="135"/>
        <v/>
      </c>
      <c r="Y920" s="24" t="str">
        <f t="shared" si="136"/>
        <v/>
      </c>
      <c r="Z920" s="25" t="str">
        <f t="shared" si="137"/>
        <v/>
      </c>
    </row>
    <row r="921" spans="9:26">
      <c r="I921" s="24">
        <f t="shared" si="129"/>
        <v>0</v>
      </c>
      <c r="J921" s="24" t="str">
        <f t="shared" si="130"/>
        <v>NO</v>
      </c>
      <c r="K921" s="24" t="str">
        <f t="shared" si="131"/>
        <v>NO</v>
      </c>
      <c r="L921" s="24" t="str">
        <f t="shared" si="132"/>
        <v>NO</v>
      </c>
      <c r="M921" s="24" t="str">
        <f t="shared" si="133"/>
        <v>NO</v>
      </c>
      <c r="N921" s="18" t="str">
        <f t="shared" si="134"/>
        <v/>
      </c>
      <c r="O921" s="21" t="str">
        <f>IF(FLOTA!A921="","",FLOTA!A921)</f>
        <v/>
      </c>
      <c r="P921" s="21" t="str">
        <f>IF(FLOTA!B921="","",FLOTA!B921)</f>
        <v/>
      </c>
      <c r="Q921" s="21" t="str">
        <f>IF(FLOTA!C921="","",FLOTA!C921)</f>
        <v/>
      </c>
      <c r="R921" s="21" t="str">
        <f>IF(FLOTA!D921="","",FLOTA!D921)</f>
        <v/>
      </c>
      <c r="S921" s="21" t="str">
        <f>IF(FLOTA!E921="","",FLOTA!E921)</f>
        <v/>
      </c>
      <c r="T921" s="21" t="str">
        <f>IF(FLOTA!F921="","",FLOTA!F921)</f>
        <v/>
      </c>
      <c r="U921" s="21" t="str">
        <f>IF(FLOTA!G921="","",FLOTA!G921)</f>
        <v/>
      </c>
      <c r="V921" s="21" t="str">
        <f>IF(FLOTA!H921="","",FLOTA!H921)</f>
        <v/>
      </c>
      <c r="W921" s="21" t="str">
        <f>IF(FLOTA!L921="","",FLOTA!L921)</f>
        <v/>
      </c>
      <c r="X921" s="25" t="str">
        <f t="shared" si="135"/>
        <v/>
      </c>
      <c r="Y921" s="24" t="str">
        <f t="shared" si="136"/>
        <v/>
      </c>
      <c r="Z921" s="25" t="str">
        <f t="shared" si="137"/>
        <v/>
      </c>
    </row>
    <row r="922" spans="9:26">
      <c r="I922" s="24">
        <f t="shared" si="129"/>
        <v>0</v>
      </c>
      <c r="J922" s="24" t="str">
        <f t="shared" si="130"/>
        <v>NO</v>
      </c>
      <c r="K922" s="24" t="str">
        <f t="shared" si="131"/>
        <v>NO</v>
      </c>
      <c r="L922" s="24" t="str">
        <f t="shared" si="132"/>
        <v>NO</v>
      </c>
      <c r="M922" s="24" t="str">
        <f t="shared" si="133"/>
        <v>NO</v>
      </c>
      <c r="N922" s="18" t="str">
        <f t="shared" si="134"/>
        <v/>
      </c>
      <c r="O922" s="21" t="str">
        <f>IF(FLOTA!A922="","",FLOTA!A922)</f>
        <v/>
      </c>
      <c r="P922" s="21" t="str">
        <f>IF(FLOTA!B922="","",FLOTA!B922)</f>
        <v/>
      </c>
      <c r="Q922" s="21" t="str">
        <f>IF(FLOTA!C922="","",FLOTA!C922)</f>
        <v/>
      </c>
      <c r="R922" s="21" t="str">
        <f>IF(FLOTA!D922="","",FLOTA!D922)</f>
        <v/>
      </c>
      <c r="S922" s="21" t="str">
        <f>IF(FLOTA!E922="","",FLOTA!E922)</f>
        <v/>
      </c>
      <c r="T922" s="21" t="str">
        <f>IF(FLOTA!F922="","",FLOTA!F922)</f>
        <v/>
      </c>
      <c r="U922" s="21" t="str">
        <f>IF(FLOTA!G922="","",FLOTA!G922)</f>
        <v/>
      </c>
      <c r="V922" s="21" t="str">
        <f>IF(FLOTA!H922="","",FLOTA!H922)</f>
        <v/>
      </c>
      <c r="W922" s="21" t="str">
        <f>IF(FLOTA!L922="","",FLOTA!L922)</f>
        <v/>
      </c>
      <c r="X922" s="25" t="str">
        <f t="shared" si="135"/>
        <v/>
      </c>
      <c r="Y922" s="24" t="str">
        <f t="shared" si="136"/>
        <v/>
      </c>
      <c r="Z922" s="25" t="str">
        <f t="shared" si="137"/>
        <v/>
      </c>
    </row>
    <row r="923" spans="9:26">
      <c r="I923" s="24">
        <f t="shared" si="129"/>
        <v>0</v>
      </c>
      <c r="J923" s="24" t="str">
        <f t="shared" si="130"/>
        <v>NO</v>
      </c>
      <c r="K923" s="24" t="str">
        <f t="shared" si="131"/>
        <v>NO</v>
      </c>
      <c r="L923" s="24" t="str">
        <f t="shared" si="132"/>
        <v>NO</v>
      </c>
      <c r="M923" s="24" t="str">
        <f t="shared" si="133"/>
        <v>NO</v>
      </c>
      <c r="N923" s="18" t="str">
        <f t="shared" si="134"/>
        <v/>
      </c>
      <c r="O923" s="21" t="str">
        <f>IF(FLOTA!A923="","",FLOTA!A923)</f>
        <v/>
      </c>
      <c r="P923" s="21" t="str">
        <f>IF(FLOTA!B923="","",FLOTA!B923)</f>
        <v/>
      </c>
      <c r="Q923" s="21" t="str">
        <f>IF(FLOTA!C923="","",FLOTA!C923)</f>
        <v/>
      </c>
      <c r="R923" s="21" t="str">
        <f>IF(FLOTA!D923="","",FLOTA!D923)</f>
        <v/>
      </c>
      <c r="S923" s="21" t="str">
        <f>IF(FLOTA!E923="","",FLOTA!E923)</f>
        <v/>
      </c>
      <c r="T923" s="21" t="str">
        <f>IF(FLOTA!F923="","",FLOTA!F923)</f>
        <v/>
      </c>
      <c r="U923" s="21" t="str">
        <f>IF(FLOTA!G923="","",FLOTA!G923)</f>
        <v/>
      </c>
      <c r="V923" s="21" t="str">
        <f>IF(FLOTA!H923="","",FLOTA!H923)</f>
        <v/>
      </c>
      <c r="W923" s="21" t="str">
        <f>IF(FLOTA!L923="","",FLOTA!L923)</f>
        <v/>
      </c>
      <c r="X923" s="25" t="str">
        <f t="shared" si="135"/>
        <v/>
      </c>
      <c r="Y923" s="24" t="str">
        <f t="shared" si="136"/>
        <v/>
      </c>
      <c r="Z923" s="25" t="str">
        <f t="shared" si="137"/>
        <v/>
      </c>
    </row>
    <row r="924" spans="9:26">
      <c r="I924" s="24">
        <f t="shared" si="129"/>
        <v>0</v>
      </c>
      <c r="J924" s="24" t="str">
        <f t="shared" si="130"/>
        <v>NO</v>
      </c>
      <c r="K924" s="24" t="str">
        <f t="shared" si="131"/>
        <v>NO</v>
      </c>
      <c r="L924" s="24" t="str">
        <f t="shared" si="132"/>
        <v>NO</v>
      </c>
      <c r="M924" s="24" t="str">
        <f t="shared" si="133"/>
        <v>NO</v>
      </c>
      <c r="N924" s="18" t="str">
        <f t="shared" si="134"/>
        <v/>
      </c>
      <c r="O924" s="21" t="str">
        <f>IF(FLOTA!A924="","",FLOTA!A924)</f>
        <v/>
      </c>
      <c r="P924" s="21" t="str">
        <f>IF(FLOTA!B924="","",FLOTA!B924)</f>
        <v/>
      </c>
      <c r="Q924" s="21" t="str">
        <f>IF(FLOTA!C924="","",FLOTA!C924)</f>
        <v/>
      </c>
      <c r="R924" s="21" t="str">
        <f>IF(FLOTA!D924="","",FLOTA!D924)</f>
        <v/>
      </c>
      <c r="S924" s="21" t="str">
        <f>IF(FLOTA!E924="","",FLOTA!E924)</f>
        <v/>
      </c>
      <c r="T924" s="21" t="str">
        <f>IF(FLOTA!F924="","",FLOTA!F924)</f>
        <v/>
      </c>
      <c r="U924" s="21" t="str">
        <f>IF(FLOTA!G924="","",FLOTA!G924)</f>
        <v/>
      </c>
      <c r="V924" s="21" t="str">
        <f>IF(FLOTA!H924="","",FLOTA!H924)</f>
        <v/>
      </c>
      <c r="W924" s="21" t="str">
        <f>IF(FLOTA!L924="","",FLOTA!L924)</f>
        <v/>
      </c>
      <c r="X924" s="25" t="str">
        <f t="shared" si="135"/>
        <v/>
      </c>
      <c r="Y924" s="24" t="str">
        <f t="shared" si="136"/>
        <v/>
      </c>
      <c r="Z924" s="25" t="str">
        <f t="shared" si="137"/>
        <v/>
      </c>
    </row>
    <row r="925" spans="9:26">
      <c r="I925" s="24">
        <f t="shared" si="129"/>
        <v>0</v>
      </c>
      <c r="J925" s="24" t="str">
        <f t="shared" si="130"/>
        <v>NO</v>
      </c>
      <c r="K925" s="24" t="str">
        <f t="shared" si="131"/>
        <v>NO</v>
      </c>
      <c r="L925" s="24" t="str">
        <f t="shared" si="132"/>
        <v>NO</v>
      </c>
      <c r="M925" s="24" t="str">
        <f t="shared" si="133"/>
        <v>NO</v>
      </c>
      <c r="N925" s="18" t="str">
        <f t="shared" si="134"/>
        <v/>
      </c>
      <c r="O925" s="21" t="str">
        <f>IF(FLOTA!A925="","",FLOTA!A925)</f>
        <v/>
      </c>
      <c r="P925" s="21" t="str">
        <f>IF(FLOTA!B925="","",FLOTA!B925)</f>
        <v/>
      </c>
      <c r="Q925" s="21" t="str">
        <f>IF(FLOTA!C925="","",FLOTA!C925)</f>
        <v/>
      </c>
      <c r="R925" s="21" t="str">
        <f>IF(FLOTA!D925="","",FLOTA!D925)</f>
        <v/>
      </c>
      <c r="S925" s="21" t="str">
        <f>IF(FLOTA!E925="","",FLOTA!E925)</f>
        <v/>
      </c>
      <c r="T925" s="21" t="str">
        <f>IF(FLOTA!F925="","",FLOTA!F925)</f>
        <v/>
      </c>
      <c r="U925" s="21" t="str">
        <f>IF(FLOTA!G925="","",FLOTA!G925)</f>
        <v/>
      </c>
      <c r="V925" s="21" t="str">
        <f>IF(FLOTA!H925="","",FLOTA!H925)</f>
        <v/>
      </c>
      <c r="W925" s="21" t="str">
        <f>IF(FLOTA!L925="","",FLOTA!L925)</f>
        <v/>
      </c>
      <c r="X925" s="25" t="str">
        <f t="shared" si="135"/>
        <v/>
      </c>
      <c r="Y925" s="24" t="str">
        <f t="shared" si="136"/>
        <v/>
      </c>
      <c r="Z925" s="25" t="str">
        <f t="shared" si="137"/>
        <v/>
      </c>
    </row>
    <row r="926" spans="9:26">
      <c r="I926" s="24">
        <f t="shared" si="129"/>
        <v>0</v>
      </c>
      <c r="J926" s="24" t="str">
        <f t="shared" si="130"/>
        <v>NO</v>
      </c>
      <c r="K926" s="24" t="str">
        <f t="shared" si="131"/>
        <v>NO</v>
      </c>
      <c r="L926" s="24" t="str">
        <f t="shared" si="132"/>
        <v>NO</v>
      </c>
      <c r="M926" s="24" t="str">
        <f t="shared" si="133"/>
        <v>NO</v>
      </c>
      <c r="N926" s="18" t="str">
        <f t="shared" si="134"/>
        <v/>
      </c>
      <c r="O926" s="21" t="str">
        <f>IF(FLOTA!A926="","",FLOTA!A926)</f>
        <v/>
      </c>
      <c r="P926" s="21" t="str">
        <f>IF(FLOTA!B926="","",FLOTA!B926)</f>
        <v/>
      </c>
      <c r="Q926" s="21" t="str">
        <f>IF(FLOTA!C926="","",FLOTA!C926)</f>
        <v/>
      </c>
      <c r="R926" s="21" t="str">
        <f>IF(FLOTA!D926="","",FLOTA!D926)</f>
        <v/>
      </c>
      <c r="S926" s="21" t="str">
        <f>IF(FLOTA!E926="","",FLOTA!E926)</f>
        <v/>
      </c>
      <c r="T926" s="21" t="str">
        <f>IF(FLOTA!F926="","",FLOTA!F926)</f>
        <v/>
      </c>
      <c r="U926" s="21" t="str">
        <f>IF(FLOTA!G926="","",FLOTA!G926)</f>
        <v/>
      </c>
      <c r="V926" s="21" t="str">
        <f>IF(FLOTA!H926="","",FLOTA!H926)</f>
        <v/>
      </c>
      <c r="W926" s="21" t="str">
        <f>IF(FLOTA!L926="","",FLOTA!L926)</f>
        <v/>
      </c>
      <c r="X926" s="25" t="str">
        <f t="shared" si="135"/>
        <v/>
      </c>
      <c r="Y926" s="24" t="str">
        <f t="shared" si="136"/>
        <v/>
      </c>
      <c r="Z926" s="25" t="str">
        <f t="shared" si="137"/>
        <v/>
      </c>
    </row>
    <row r="927" spans="9:26">
      <c r="I927" s="24">
        <f t="shared" si="129"/>
        <v>0</v>
      </c>
      <c r="J927" s="24" t="str">
        <f t="shared" si="130"/>
        <v>NO</v>
      </c>
      <c r="K927" s="24" t="str">
        <f t="shared" si="131"/>
        <v>NO</v>
      </c>
      <c r="L927" s="24" t="str">
        <f t="shared" si="132"/>
        <v>NO</v>
      </c>
      <c r="M927" s="24" t="str">
        <f t="shared" si="133"/>
        <v>NO</v>
      </c>
      <c r="N927" s="18" t="str">
        <f t="shared" si="134"/>
        <v/>
      </c>
      <c r="O927" s="21" t="str">
        <f>IF(FLOTA!A927="","",FLOTA!A927)</f>
        <v/>
      </c>
      <c r="P927" s="21" t="str">
        <f>IF(FLOTA!B927="","",FLOTA!B927)</f>
        <v/>
      </c>
      <c r="Q927" s="21" t="str">
        <f>IF(FLOTA!C927="","",FLOTA!C927)</f>
        <v/>
      </c>
      <c r="R927" s="21" t="str">
        <f>IF(FLOTA!D927="","",FLOTA!D927)</f>
        <v/>
      </c>
      <c r="S927" s="21" t="str">
        <f>IF(FLOTA!E927="","",FLOTA!E927)</f>
        <v/>
      </c>
      <c r="T927" s="21" t="str">
        <f>IF(FLOTA!F927="","",FLOTA!F927)</f>
        <v/>
      </c>
      <c r="U927" s="21" t="str">
        <f>IF(FLOTA!G927="","",FLOTA!G927)</f>
        <v/>
      </c>
      <c r="V927" s="21" t="str">
        <f>IF(FLOTA!H927="","",FLOTA!H927)</f>
        <v/>
      </c>
      <c r="W927" s="21" t="str">
        <f>IF(FLOTA!L927="","",FLOTA!L927)</f>
        <v/>
      </c>
      <c r="X927" s="25" t="str">
        <f t="shared" si="135"/>
        <v/>
      </c>
      <c r="Y927" s="24" t="str">
        <f t="shared" si="136"/>
        <v/>
      </c>
      <c r="Z927" s="25" t="str">
        <f t="shared" si="137"/>
        <v/>
      </c>
    </row>
    <row r="928" spans="9:26">
      <c r="I928" s="24">
        <f t="shared" si="129"/>
        <v>0</v>
      </c>
      <c r="J928" s="24" t="str">
        <f t="shared" si="130"/>
        <v>NO</v>
      </c>
      <c r="K928" s="24" t="str">
        <f t="shared" si="131"/>
        <v>NO</v>
      </c>
      <c r="L928" s="24" t="str">
        <f t="shared" si="132"/>
        <v>NO</v>
      </c>
      <c r="M928" s="24" t="str">
        <f t="shared" si="133"/>
        <v>NO</v>
      </c>
      <c r="N928" s="18" t="str">
        <f t="shared" si="134"/>
        <v/>
      </c>
      <c r="O928" s="21" t="str">
        <f>IF(FLOTA!A928="","",FLOTA!A928)</f>
        <v/>
      </c>
      <c r="P928" s="21" t="str">
        <f>IF(FLOTA!B928="","",FLOTA!B928)</f>
        <v/>
      </c>
      <c r="Q928" s="21" t="str">
        <f>IF(FLOTA!C928="","",FLOTA!C928)</f>
        <v/>
      </c>
      <c r="R928" s="21" t="str">
        <f>IF(FLOTA!D928="","",FLOTA!D928)</f>
        <v/>
      </c>
      <c r="S928" s="21" t="str">
        <f>IF(FLOTA!E928="","",FLOTA!E928)</f>
        <v/>
      </c>
      <c r="T928" s="21" t="str">
        <f>IF(FLOTA!F928="","",FLOTA!F928)</f>
        <v/>
      </c>
      <c r="U928" s="21" t="str">
        <f>IF(FLOTA!G928="","",FLOTA!G928)</f>
        <v/>
      </c>
      <c r="V928" s="21" t="str">
        <f>IF(FLOTA!H928="","",FLOTA!H928)</f>
        <v/>
      </c>
      <c r="W928" s="21" t="str">
        <f>IF(FLOTA!L928="","",FLOTA!L928)</f>
        <v/>
      </c>
      <c r="X928" s="25" t="str">
        <f t="shared" si="135"/>
        <v/>
      </c>
      <c r="Y928" s="24" t="str">
        <f t="shared" si="136"/>
        <v/>
      </c>
      <c r="Z928" s="25" t="str">
        <f t="shared" si="137"/>
        <v/>
      </c>
    </row>
    <row r="929" spans="9:26">
      <c r="I929" s="24">
        <f t="shared" si="129"/>
        <v>0</v>
      </c>
      <c r="J929" s="24" t="str">
        <f t="shared" si="130"/>
        <v>NO</v>
      </c>
      <c r="K929" s="24" t="str">
        <f t="shared" si="131"/>
        <v>NO</v>
      </c>
      <c r="L929" s="24" t="str">
        <f t="shared" si="132"/>
        <v>NO</v>
      </c>
      <c r="M929" s="24" t="str">
        <f t="shared" si="133"/>
        <v>NO</v>
      </c>
      <c r="N929" s="18" t="str">
        <f t="shared" si="134"/>
        <v/>
      </c>
      <c r="O929" s="21" t="str">
        <f>IF(FLOTA!A929="","",FLOTA!A929)</f>
        <v/>
      </c>
      <c r="P929" s="21" t="str">
        <f>IF(FLOTA!B929="","",FLOTA!B929)</f>
        <v/>
      </c>
      <c r="Q929" s="21" t="str">
        <f>IF(FLOTA!C929="","",FLOTA!C929)</f>
        <v/>
      </c>
      <c r="R929" s="21" t="str">
        <f>IF(FLOTA!D929="","",FLOTA!D929)</f>
        <v/>
      </c>
      <c r="S929" s="21" t="str">
        <f>IF(FLOTA!E929="","",FLOTA!E929)</f>
        <v/>
      </c>
      <c r="T929" s="21" t="str">
        <f>IF(FLOTA!F929="","",FLOTA!F929)</f>
        <v/>
      </c>
      <c r="U929" s="21" t="str">
        <f>IF(FLOTA!G929="","",FLOTA!G929)</f>
        <v/>
      </c>
      <c r="V929" s="21" t="str">
        <f>IF(FLOTA!H929="","",FLOTA!H929)</f>
        <v/>
      </c>
      <c r="W929" s="21" t="str">
        <f>IF(FLOTA!L929="","",FLOTA!L929)</f>
        <v/>
      </c>
      <c r="X929" s="25" t="str">
        <f t="shared" si="135"/>
        <v/>
      </c>
      <c r="Y929" s="24" t="str">
        <f t="shared" si="136"/>
        <v/>
      </c>
      <c r="Z929" s="25" t="str">
        <f t="shared" si="137"/>
        <v/>
      </c>
    </row>
    <row r="930" spans="9:26">
      <c r="I930" s="24">
        <f t="shared" si="129"/>
        <v>0</v>
      </c>
      <c r="J930" s="24" t="str">
        <f t="shared" si="130"/>
        <v>NO</v>
      </c>
      <c r="K930" s="24" t="str">
        <f t="shared" si="131"/>
        <v>NO</v>
      </c>
      <c r="L930" s="24" t="str">
        <f t="shared" si="132"/>
        <v>NO</v>
      </c>
      <c r="M930" s="24" t="str">
        <f t="shared" si="133"/>
        <v>NO</v>
      </c>
      <c r="N930" s="18" t="str">
        <f t="shared" si="134"/>
        <v/>
      </c>
      <c r="O930" s="21" t="str">
        <f>IF(FLOTA!A930="","",FLOTA!A930)</f>
        <v/>
      </c>
      <c r="P930" s="21" t="str">
        <f>IF(FLOTA!B930="","",FLOTA!B930)</f>
        <v/>
      </c>
      <c r="Q930" s="21" t="str">
        <f>IF(FLOTA!C930="","",FLOTA!C930)</f>
        <v/>
      </c>
      <c r="R930" s="21" t="str">
        <f>IF(FLOTA!D930="","",FLOTA!D930)</f>
        <v/>
      </c>
      <c r="S930" s="21" t="str">
        <f>IF(FLOTA!E930="","",FLOTA!E930)</f>
        <v/>
      </c>
      <c r="T930" s="21" t="str">
        <f>IF(FLOTA!F930="","",FLOTA!F930)</f>
        <v/>
      </c>
      <c r="U930" s="21" t="str">
        <f>IF(FLOTA!G930="","",FLOTA!G930)</f>
        <v/>
      </c>
      <c r="V930" s="21" t="str">
        <f>IF(FLOTA!H930="","",FLOTA!H930)</f>
        <v/>
      </c>
      <c r="W930" s="21" t="str">
        <f>IF(FLOTA!L930="","",FLOTA!L930)</f>
        <v/>
      </c>
      <c r="X930" s="25" t="str">
        <f t="shared" si="135"/>
        <v/>
      </c>
      <c r="Y930" s="24" t="str">
        <f t="shared" si="136"/>
        <v/>
      </c>
      <c r="Z930" s="25" t="str">
        <f t="shared" si="137"/>
        <v/>
      </c>
    </row>
    <row r="931" spans="9:26">
      <c r="I931" s="24">
        <f t="shared" si="129"/>
        <v>0</v>
      </c>
      <c r="J931" s="24" t="str">
        <f t="shared" si="130"/>
        <v>NO</v>
      </c>
      <c r="K931" s="24" t="str">
        <f t="shared" si="131"/>
        <v>NO</v>
      </c>
      <c r="L931" s="24" t="str">
        <f t="shared" si="132"/>
        <v>NO</v>
      </c>
      <c r="M931" s="24" t="str">
        <f t="shared" si="133"/>
        <v>NO</v>
      </c>
      <c r="N931" s="18" t="str">
        <f t="shared" si="134"/>
        <v/>
      </c>
      <c r="O931" s="21" t="str">
        <f>IF(FLOTA!A931="","",FLOTA!A931)</f>
        <v/>
      </c>
      <c r="P931" s="21" t="str">
        <f>IF(FLOTA!B931="","",FLOTA!B931)</f>
        <v/>
      </c>
      <c r="Q931" s="21" t="str">
        <f>IF(FLOTA!C931="","",FLOTA!C931)</f>
        <v/>
      </c>
      <c r="R931" s="21" t="str">
        <f>IF(FLOTA!D931="","",FLOTA!D931)</f>
        <v/>
      </c>
      <c r="S931" s="21" t="str">
        <f>IF(FLOTA!E931="","",FLOTA!E931)</f>
        <v/>
      </c>
      <c r="T931" s="21" t="str">
        <f>IF(FLOTA!F931="","",FLOTA!F931)</f>
        <v/>
      </c>
      <c r="U931" s="21" t="str">
        <f>IF(FLOTA!G931="","",FLOTA!G931)</f>
        <v/>
      </c>
      <c r="V931" s="21" t="str">
        <f>IF(FLOTA!H931="","",FLOTA!H931)</f>
        <v/>
      </c>
      <c r="W931" s="21" t="str">
        <f>IF(FLOTA!L931="","",FLOTA!L931)</f>
        <v/>
      </c>
      <c r="X931" s="25" t="str">
        <f t="shared" si="135"/>
        <v/>
      </c>
      <c r="Y931" s="24" t="str">
        <f t="shared" si="136"/>
        <v/>
      </c>
      <c r="Z931" s="25" t="str">
        <f t="shared" si="137"/>
        <v/>
      </c>
    </row>
    <row r="932" spans="9:26">
      <c r="I932" s="24">
        <f t="shared" si="129"/>
        <v>0</v>
      </c>
      <c r="J932" s="24" t="str">
        <f t="shared" si="130"/>
        <v>NO</v>
      </c>
      <c r="K932" s="24" t="str">
        <f t="shared" si="131"/>
        <v>NO</v>
      </c>
      <c r="L932" s="24" t="str">
        <f t="shared" si="132"/>
        <v>NO</v>
      </c>
      <c r="M932" s="24" t="str">
        <f t="shared" si="133"/>
        <v>NO</v>
      </c>
      <c r="N932" s="18" t="str">
        <f t="shared" si="134"/>
        <v/>
      </c>
      <c r="O932" s="21" t="str">
        <f>IF(FLOTA!A932="","",FLOTA!A932)</f>
        <v/>
      </c>
      <c r="P932" s="21" t="str">
        <f>IF(FLOTA!B932="","",FLOTA!B932)</f>
        <v/>
      </c>
      <c r="Q932" s="21" t="str">
        <f>IF(FLOTA!C932="","",FLOTA!C932)</f>
        <v/>
      </c>
      <c r="R932" s="21" t="str">
        <f>IF(FLOTA!D932="","",FLOTA!D932)</f>
        <v/>
      </c>
      <c r="S932" s="21" t="str">
        <f>IF(FLOTA!E932="","",FLOTA!E932)</f>
        <v/>
      </c>
      <c r="T932" s="21" t="str">
        <f>IF(FLOTA!F932="","",FLOTA!F932)</f>
        <v/>
      </c>
      <c r="U932" s="21" t="str">
        <f>IF(FLOTA!G932="","",FLOTA!G932)</f>
        <v/>
      </c>
      <c r="V932" s="21" t="str">
        <f>IF(FLOTA!H932="","",FLOTA!H932)</f>
        <v/>
      </c>
      <c r="W932" s="21" t="str">
        <f>IF(FLOTA!L932="","",FLOTA!L932)</f>
        <v/>
      </c>
      <c r="X932" s="25" t="str">
        <f t="shared" si="135"/>
        <v/>
      </c>
      <c r="Y932" s="24" t="str">
        <f t="shared" si="136"/>
        <v/>
      </c>
      <c r="Z932" s="25" t="str">
        <f t="shared" si="137"/>
        <v/>
      </c>
    </row>
    <row r="933" spans="9:26">
      <c r="I933" s="24">
        <f t="shared" si="129"/>
        <v>0</v>
      </c>
      <c r="J933" s="24" t="str">
        <f t="shared" si="130"/>
        <v>NO</v>
      </c>
      <c r="K933" s="24" t="str">
        <f t="shared" si="131"/>
        <v>NO</v>
      </c>
      <c r="L933" s="24" t="str">
        <f t="shared" si="132"/>
        <v>NO</v>
      </c>
      <c r="M933" s="24" t="str">
        <f t="shared" si="133"/>
        <v>NO</v>
      </c>
      <c r="N933" s="18" t="str">
        <f t="shared" si="134"/>
        <v/>
      </c>
      <c r="O933" s="21" t="str">
        <f>IF(FLOTA!A933="","",FLOTA!A933)</f>
        <v/>
      </c>
      <c r="P933" s="21" t="str">
        <f>IF(FLOTA!B933="","",FLOTA!B933)</f>
        <v/>
      </c>
      <c r="Q933" s="21" t="str">
        <f>IF(FLOTA!C933="","",FLOTA!C933)</f>
        <v/>
      </c>
      <c r="R933" s="21" t="str">
        <f>IF(FLOTA!D933="","",FLOTA!D933)</f>
        <v/>
      </c>
      <c r="S933" s="21" t="str">
        <f>IF(FLOTA!E933="","",FLOTA!E933)</f>
        <v/>
      </c>
      <c r="T933" s="21" t="str">
        <f>IF(FLOTA!F933="","",FLOTA!F933)</f>
        <v/>
      </c>
      <c r="U933" s="21" t="str">
        <f>IF(FLOTA!G933="","",FLOTA!G933)</f>
        <v/>
      </c>
      <c r="V933" s="21" t="str">
        <f>IF(FLOTA!H933="","",FLOTA!H933)</f>
        <v/>
      </c>
      <c r="W933" s="21" t="str">
        <f>IF(FLOTA!L933="","",FLOTA!L933)</f>
        <v/>
      </c>
      <c r="X933" s="25" t="str">
        <f t="shared" si="135"/>
        <v/>
      </c>
      <c r="Y933" s="24" t="str">
        <f t="shared" si="136"/>
        <v/>
      </c>
      <c r="Z933" s="25" t="str">
        <f t="shared" si="137"/>
        <v/>
      </c>
    </row>
    <row r="934" spans="9:26">
      <c r="I934" s="24">
        <f t="shared" si="129"/>
        <v>0</v>
      </c>
      <c r="J934" s="24" t="str">
        <f t="shared" si="130"/>
        <v>NO</v>
      </c>
      <c r="K934" s="24" t="str">
        <f t="shared" si="131"/>
        <v>NO</v>
      </c>
      <c r="L934" s="24" t="str">
        <f t="shared" si="132"/>
        <v>NO</v>
      </c>
      <c r="M934" s="24" t="str">
        <f t="shared" si="133"/>
        <v>NO</v>
      </c>
      <c r="N934" s="18" t="str">
        <f t="shared" si="134"/>
        <v/>
      </c>
      <c r="O934" s="21" t="str">
        <f>IF(FLOTA!A934="","",FLOTA!A934)</f>
        <v/>
      </c>
      <c r="P934" s="21" t="str">
        <f>IF(FLOTA!B934="","",FLOTA!B934)</f>
        <v/>
      </c>
      <c r="Q934" s="21" t="str">
        <f>IF(FLOTA!C934="","",FLOTA!C934)</f>
        <v/>
      </c>
      <c r="R934" s="21" t="str">
        <f>IF(FLOTA!D934="","",FLOTA!D934)</f>
        <v/>
      </c>
      <c r="S934" s="21" t="str">
        <f>IF(FLOTA!E934="","",FLOTA!E934)</f>
        <v/>
      </c>
      <c r="T934" s="21" t="str">
        <f>IF(FLOTA!F934="","",FLOTA!F934)</f>
        <v/>
      </c>
      <c r="U934" s="21" t="str">
        <f>IF(FLOTA!G934="","",FLOTA!G934)</f>
        <v/>
      </c>
      <c r="V934" s="21" t="str">
        <f>IF(FLOTA!H934="","",FLOTA!H934)</f>
        <v/>
      </c>
      <c r="W934" s="21" t="str">
        <f>IF(FLOTA!L934="","",FLOTA!L934)</f>
        <v/>
      </c>
      <c r="X934" s="25" t="str">
        <f t="shared" si="135"/>
        <v/>
      </c>
      <c r="Y934" s="24" t="str">
        <f t="shared" si="136"/>
        <v/>
      </c>
      <c r="Z934" s="25" t="str">
        <f t="shared" si="137"/>
        <v/>
      </c>
    </row>
    <row r="935" spans="9:26">
      <c r="I935" s="24">
        <f t="shared" si="129"/>
        <v>0</v>
      </c>
      <c r="J935" s="24" t="str">
        <f t="shared" si="130"/>
        <v>NO</v>
      </c>
      <c r="K935" s="24" t="str">
        <f t="shared" si="131"/>
        <v>NO</v>
      </c>
      <c r="L935" s="24" t="str">
        <f t="shared" si="132"/>
        <v>NO</v>
      </c>
      <c r="M935" s="24" t="str">
        <f t="shared" si="133"/>
        <v>NO</v>
      </c>
      <c r="N935" s="18" t="str">
        <f t="shared" si="134"/>
        <v/>
      </c>
      <c r="O935" s="21" t="str">
        <f>IF(FLOTA!A935="","",FLOTA!A935)</f>
        <v/>
      </c>
      <c r="P935" s="21" t="str">
        <f>IF(FLOTA!B935="","",FLOTA!B935)</f>
        <v/>
      </c>
      <c r="Q935" s="21" t="str">
        <f>IF(FLOTA!C935="","",FLOTA!C935)</f>
        <v/>
      </c>
      <c r="R935" s="21" t="str">
        <f>IF(FLOTA!D935="","",FLOTA!D935)</f>
        <v/>
      </c>
      <c r="S935" s="21" t="str">
        <f>IF(FLOTA!E935="","",FLOTA!E935)</f>
        <v/>
      </c>
      <c r="T935" s="21" t="str">
        <f>IF(FLOTA!F935="","",FLOTA!F935)</f>
        <v/>
      </c>
      <c r="U935" s="21" t="str">
        <f>IF(FLOTA!G935="","",FLOTA!G935)</f>
        <v/>
      </c>
      <c r="V935" s="21" t="str">
        <f>IF(FLOTA!H935="","",FLOTA!H935)</f>
        <v/>
      </c>
      <c r="W935" s="21" t="str">
        <f>IF(FLOTA!L935="","",FLOTA!L935)</f>
        <v/>
      </c>
      <c r="X935" s="25" t="str">
        <f t="shared" si="135"/>
        <v/>
      </c>
      <c r="Y935" s="24" t="str">
        <f t="shared" si="136"/>
        <v/>
      </c>
      <c r="Z935" s="25" t="str">
        <f t="shared" si="137"/>
        <v/>
      </c>
    </row>
    <row r="936" spans="9:26">
      <c r="I936" s="24">
        <f t="shared" si="129"/>
        <v>0</v>
      </c>
      <c r="J936" s="24" t="str">
        <f t="shared" si="130"/>
        <v>NO</v>
      </c>
      <c r="K936" s="24" t="str">
        <f t="shared" si="131"/>
        <v>NO</v>
      </c>
      <c r="L936" s="24" t="str">
        <f t="shared" si="132"/>
        <v>NO</v>
      </c>
      <c r="M936" s="24" t="str">
        <f t="shared" si="133"/>
        <v>NO</v>
      </c>
      <c r="N936" s="18" t="str">
        <f t="shared" si="134"/>
        <v/>
      </c>
      <c r="O936" s="21" t="str">
        <f>IF(FLOTA!A936="","",FLOTA!A936)</f>
        <v/>
      </c>
      <c r="P936" s="21" t="str">
        <f>IF(FLOTA!B936="","",FLOTA!B936)</f>
        <v/>
      </c>
      <c r="Q936" s="21" t="str">
        <f>IF(FLOTA!C936="","",FLOTA!C936)</f>
        <v/>
      </c>
      <c r="R936" s="21" t="str">
        <f>IF(FLOTA!D936="","",FLOTA!D936)</f>
        <v/>
      </c>
      <c r="S936" s="21" t="str">
        <f>IF(FLOTA!E936="","",FLOTA!E936)</f>
        <v/>
      </c>
      <c r="T936" s="21" t="str">
        <f>IF(FLOTA!F936="","",FLOTA!F936)</f>
        <v/>
      </c>
      <c r="U936" s="21" t="str">
        <f>IF(FLOTA!G936="","",FLOTA!G936)</f>
        <v/>
      </c>
      <c r="V936" s="21" t="str">
        <f>IF(FLOTA!H936="","",FLOTA!H936)</f>
        <v/>
      </c>
      <c r="W936" s="21" t="str">
        <f>IF(FLOTA!L936="","",FLOTA!L936)</f>
        <v/>
      </c>
      <c r="X936" s="25" t="str">
        <f t="shared" si="135"/>
        <v/>
      </c>
      <c r="Y936" s="24" t="str">
        <f t="shared" si="136"/>
        <v/>
      </c>
      <c r="Z936" s="25" t="str">
        <f t="shared" si="137"/>
        <v/>
      </c>
    </row>
    <row r="937" spans="9:26">
      <c r="I937" s="24">
        <f t="shared" si="129"/>
        <v>0</v>
      </c>
      <c r="J937" s="24" t="str">
        <f t="shared" si="130"/>
        <v>NO</v>
      </c>
      <c r="K937" s="24" t="str">
        <f t="shared" si="131"/>
        <v>NO</v>
      </c>
      <c r="L937" s="24" t="str">
        <f t="shared" si="132"/>
        <v>NO</v>
      </c>
      <c r="M937" s="24" t="str">
        <f t="shared" si="133"/>
        <v>NO</v>
      </c>
      <c r="N937" s="18" t="str">
        <f t="shared" si="134"/>
        <v/>
      </c>
      <c r="O937" s="21" t="str">
        <f>IF(FLOTA!A937="","",FLOTA!A937)</f>
        <v/>
      </c>
      <c r="P937" s="21" t="str">
        <f>IF(FLOTA!B937="","",FLOTA!B937)</f>
        <v/>
      </c>
      <c r="Q937" s="21" t="str">
        <f>IF(FLOTA!C937="","",FLOTA!C937)</f>
        <v/>
      </c>
      <c r="R937" s="21" t="str">
        <f>IF(FLOTA!D937="","",FLOTA!D937)</f>
        <v/>
      </c>
      <c r="S937" s="21" t="str">
        <f>IF(FLOTA!E937="","",FLOTA!E937)</f>
        <v/>
      </c>
      <c r="T937" s="21" t="str">
        <f>IF(FLOTA!F937="","",FLOTA!F937)</f>
        <v/>
      </c>
      <c r="U937" s="21" t="str">
        <f>IF(FLOTA!G937="","",FLOTA!G937)</f>
        <v/>
      </c>
      <c r="V937" s="21" t="str">
        <f>IF(FLOTA!H937="","",FLOTA!H937)</f>
        <v/>
      </c>
      <c r="W937" s="21" t="str">
        <f>IF(FLOTA!L937="","",FLOTA!L937)</f>
        <v/>
      </c>
      <c r="X937" s="25" t="str">
        <f t="shared" si="135"/>
        <v/>
      </c>
      <c r="Y937" s="24" t="str">
        <f t="shared" si="136"/>
        <v/>
      </c>
      <c r="Z937" s="25" t="str">
        <f t="shared" si="137"/>
        <v/>
      </c>
    </row>
    <row r="938" spans="9:26">
      <c r="I938" s="24">
        <f t="shared" si="129"/>
        <v>0</v>
      </c>
      <c r="J938" s="24" t="str">
        <f t="shared" si="130"/>
        <v>NO</v>
      </c>
      <c r="K938" s="24" t="str">
        <f t="shared" si="131"/>
        <v>NO</v>
      </c>
      <c r="L938" s="24" t="str">
        <f t="shared" si="132"/>
        <v>NO</v>
      </c>
      <c r="M938" s="24" t="str">
        <f t="shared" si="133"/>
        <v>NO</v>
      </c>
      <c r="N938" s="18" t="str">
        <f t="shared" si="134"/>
        <v/>
      </c>
      <c r="O938" s="21" t="str">
        <f>IF(FLOTA!A938="","",FLOTA!A938)</f>
        <v/>
      </c>
      <c r="P938" s="21" t="str">
        <f>IF(FLOTA!B938="","",FLOTA!B938)</f>
        <v/>
      </c>
      <c r="Q938" s="21" t="str">
        <f>IF(FLOTA!C938="","",FLOTA!C938)</f>
        <v/>
      </c>
      <c r="R938" s="21" t="str">
        <f>IF(FLOTA!D938="","",FLOTA!D938)</f>
        <v/>
      </c>
      <c r="S938" s="21" t="str">
        <f>IF(FLOTA!E938="","",FLOTA!E938)</f>
        <v/>
      </c>
      <c r="T938" s="21" t="str">
        <f>IF(FLOTA!F938="","",FLOTA!F938)</f>
        <v/>
      </c>
      <c r="U938" s="21" t="str">
        <f>IF(FLOTA!G938="","",FLOTA!G938)</f>
        <v/>
      </c>
      <c r="V938" s="21" t="str">
        <f>IF(FLOTA!H938="","",FLOTA!H938)</f>
        <v/>
      </c>
      <c r="W938" s="21" t="str">
        <f>IF(FLOTA!L938="","",FLOTA!L938)</f>
        <v/>
      </c>
      <c r="X938" s="25" t="str">
        <f t="shared" si="135"/>
        <v/>
      </c>
      <c r="Y938" s="24" t="str">
        <f t="shared" si="136"/>
        <v/>
      </c>
      <c r="Z938" s="25" t="str">
        <f t="shared" si="137"/>
        <v/>
      </c>
    </row>
    <row r="939" spans="9:26">
      <c r="I939" s="24">
        <f t="shared" si="129"/>
        <v>0</v>
      </c>
      <c r="J939" s="24" t="str">
        <f t="shared" si="130"/>
        <v>NO</v>
      </c>
      <c r="K939" s="24" t="str">
        <f t="shared" si="131"/>
        <v>NO</v>
      </c>
      <c r="L939" s="24" t="str">
        <f t="shared" si="132"/>
        <v>NO</v>
      </c>
      <c r="M939" s="24" t="str">
        <f t="shared" si="133"/>
        <v>NO</v>
      </c>
      <c r="N939" s="18" t="str">
        <f t="shared" si="134"/>
        <v/>
      </c>
      <c r="O939" s="21" t="str">
        <f>IF(FLOTA!A939="","",FLOTA!A939)</f>
        <v/>
      </c>
      <c r="P939" s="21" t="str">
        <f>IF(FLOTA!B939="","",FLOTA!B939)</f>
        <v/>
      </c>
      <c r="Q939" s="21" t="str">
        <f>IF(FLOTA!C939="","",FLOTA!C939)</f>
        <v/>
      </c>
      <c r="R939" s="21" t="str">
        <f>IF(FLOTA!D939="","",FLOTA!D939)</f>
        <v/>
      </c>
      <c r="S939" s="21" t="str">
        <f>IF(FLOTA!E939="","",FLOTA!E939)</f>
        <v/>
      </c>
      <c r="T939" s="21" t="str">
        <f>IF(FLOTA!F939="","",FLOTA!F939)</f>
        <v/>
      </c>
      <c r="U939" s="21" t="str">
        <f>IF(FLOTA!G939="","",FLOTA!G939)</f>
        <v/>
      </c>
      <c r="V939" s="21" t="str">
        <f>IF(FLOTA!H939="","",FLOTA!H939)</f>
        <v/>
      </c>
      <c r="W939" s="21" t="str">
        <f>IF(FLOTA!L939="","",FLOTA!L939)</f>
        <v/>
      </c>
      <c r="X939" s="25" t="str">
        <f t="shared" si="135"/>
        <v/>
      </c>
      <c r="Y939" s="24" t="str">
        <f t="shared" si="136"/>
        <v/>
      </c>
      <c r="Z939" s="25" t="str">
        <f t="shared" si="137"/>
        <v/>
      </c>
    </row>
    <row r="940" spans="9:26">
      <c r="I940" s="24">
        <f t="shared" si="129"/>
        <v>0</v>
      </c>
      <c r="J940" s="24" t="str">
        <f t="shared" si="130"/>
        <v>NO</v>
      </c>
      <c r="K940" s="24" t="str">
        <f t="shared" si="131"/>
        <v>NO</v>
      </c>
      <c r="L940" s="24" t="str">
        <f t="shared" si="132"/>
        <v>NO</v>
      </c>
      <c r="M940" s="24" t="str">
        <f t="shared" si="133"/>
        <v>NO</v>
      </c>
      <c r="N940" s="18" t="str">
        <f t="shared" si="134"/>
        <v/>
      </c>
      <c r="O940" s="21" t="str">
        <f>IF(FLOTA!A940="","",FLOTA!A940)</f>
        <v/>
      </c>
      <c r="P940" s="21" t="str">
        <f>IF(FLOTA!B940="","",FLOTA!B940)</f>
        <v/>
      </c>
      <c r="Q940" s="21" t="str">
        <f>IF(FLOTA!C940="","",FLOTA!C940)</f>
        <v/>
      </c>
      <c r="R940" s="21" t="str">
        <f>IF(FLOTA!D940="","",FLOTA!D940)</f>
        <v/>
      </c>
      <c r="S940" s="21" t="str">
        <f>IF(FLOTA!E940="","",FLOTA!E940)</f>
        <v/>
      </c>
      <c r="T940" s="21" t="str">
        <f>IF(FLOTA!F940="","",FLOTA!F940)</f>
        <v/>
      </c>
      <c r="U940" s="21" t="str">
        <f>IF(FLOTA!G940="","",FLOTA!G940)</f>
        <v/>
      </c>
      <c r="V940" s="21" t="str">
        <f>IF(FLOTA!H940="","",FLOTA!H940)</f>
        <v/>
      </c>
      <c r="W940" s="21" t="str">
        <f>IF(FLOTA!L940="","",FLOTA!L940)</f>
        <v/>
      </c>
      <c r="X940" s="25" t="str">
        <f t="shared" si="135"/>
        <v/>
      </c>
      <c r="Y940" s="24" t="str">
        <f t="shared" si="136"/>
        <v/>
      </c>
      <c r="Z940" s="25" t="str">
        <f t="shared" si="137"/>
        <v/>
      </c>
    </row>
    <row r="941" spans="9:26">
      <c r="I941" s="24">
        <f t="shared" si="129"/>
        <v>0</v>
      </c>
      <c r="J941" s="24" t="str">
        <f t="shared" si="130"/>
        <v>NO</v>
      </c>
      <c r="K941" s="24" t="str">
        <f t="shared" si="131"/>
        <v>NO</v>
      </c>
      <c r="L941" s="24" t="str">
        <f t="shared" si="132"/>
        <v>NO</v>
      </c>
      <c r="M941" s="24" t="str">
        <f t="shared" si="133"/>
        <v>NO</v>
      </c>
      <c r="N941" s="18" t="str">
        <f t="shared" si="134"/>
        <v/>
      </c>
      <c r="O941" s="21" t="str">
        <f>IF(FLOTA!A941="","",FLOTA!A941)</f>
        <v/>
      </c>
      <c r="P941" s="21" t="str">
        <f>IF(FLOTA!B941="","",FLOTA!B941)</f>
        <v/>
      </c>
      <c r="Q941" s="21" t="str">
        <f>IF(FLOTA!C941="","",FLOTA!C941)</f>
        <v/>
      </c>
      <c r="R941" s="21" t="str">
        <f>IF(FLOTA!D941="","",FLOTA!D941)</f>
        <v/>
      </c>
      <c r="S941" s="21" t="str">
        <f>IF(FLOTA!E941="","",FLOTA!E941)</f>
        <v/>
      </c>
      <c r="T941" s="21" t="str">
        <f>IF(FLOTA!F941="","",FLOTA!F941)</f>
        <v/>
      </c>
      <c r="U941" s="21" t="str">
        <f>IF(FLOTA!G941="","",FLOTA!G941)</f>
        <v/>
      </c>
      <c r="V941" s="21" t="str">
        <f>IF(FLOTA!H941="","",FLOTA!H941)</f>
        <v/>
      </c>
      <c r="W941" s="21" t="str">
        <f>IF(FLOTA!L941="","",FLOTA!L941)</f>
        <v/>
      </c>
      <c r="X941" s="25" t="str">
        <f t="shared" si="135"/>
        <v/>
      </c>
      <c r="Y941" s="24" t="str">
        <f t="shared" si="136"/>
        <v/>
      </c>
      <c r="Z941" s="25" t="str">
        <f t="shared" si="137"/>
        <v/>
      </c>
    </row>
    <row r="942" spans="9:26">
      <c r="I942" s="24">
        <f t="shared" si="129"/>
        <v>0</v>
      </c>
      <c r="J942" s="24" t="str">
        <f t="shared" si="130"/>
        <v>NO</v>
      </c>
      <c r="K942" s="24" t="str">
        <f t="shared" si="131"/>
        <v>NO</v>
      </c>
      <c r="L942" s="24" t="str">
        <f t="shared" si="132"/>
        <v>NO</v>
      </c>
      <c r="M942" s="24" t="str">
        <f t="shared" si="133"/>
        <v>NO</v>
      </c>
      <c r="N942" s="18" t="str">
        <f t="shared" si="134"/>
        <v/>
      </c>
      <c r="O942" s="21" t="str">
        <f>IF(FLOTA!A942="","",FLOTA!A942)</f>
        <v/>
      </c>
      <c r="P942" s="21" t="str">
        <f>IF(FLOTA!B942="","",FLOTA!B942)</f>
        <v/>
      </c>
      <c r="Q942" s="21" t="str">
        <f>IF(FLOTA!C942="","",FLOTA!C942)</f>
        <v/>
      </c>
      <c r="R942" s="21" t="str">
        <f>IF(FLOTA!D942="","",FLOTA!D942)</f>
        <v/>
      </c>
      <c r="S942" s="21" t="str">
        <f>IF(FLOTA!E942="","",FLOTA!E942)</f>
        <v/>
      </c>
      <c r="T942" s="21" t="str">
        <f>IF(FLOTA!F942="","",FLOTA!F942)</f>
        <v/>
      </c>
      <c r="U942" s="21" t="str">
        <f>IF(FLOTA!G942="","",FLOTA!G942)</f>
        <v/>
      </c>
      <c r="V942" s="21" t="str">
        <f>IF(FLOTA!H942="","",FLOTA!H942)</f>
        <v/>
      </c>
      <c r="W942" s="21" t="str">
        <f>IF(FLOTA!L942="","",FLOTA!L942)</f>
        <v/>
      </c>
      <c r="X942" s="25" t="str">
        <f t="shared" si="135"/>
        <v/>
      </c>
      <c r="Y942" s="24" t="str">
        <f t="shared" si="136"/>
        <v/>
      </c>
      <c r="Z942" s="25" t="str">
        <f t="shared" si="137"/>
        <v/>
      </c>
    </row>
    <row r="943" spans="9:26">
      <c r="I943" s="24">
        <f t="shared" si="129"/>
        <v>0</v>
      </c>
      <c r="J943" s="24" t="str">
        <f t="shared" si="130"/>
        <v>NO</v>
      </c>
      <c r="K943" s="24" t="str">
        <f t="shared" si="131"/>
        <v>NO</v>
      </c>
      <c r="L943" s="24" t="str">
        <f t="shared" si="132"/>
        <v>NO</v>
      </c>
      <c r="M943" s="24" t="str">
        <f t="shared" si="133"/>
        <v>NO</v>
      </c>
      <c r="N943" s="18" t="str">
        <f t="shared" si="134"/>
        <v/>
      </c>
      <c r="O943" s="21" t="str">
        <f>IF(FLOTA!A943="","",FLOTA!A943)</f>
        <v/>
      </c>
      <c r="P943" s="21" t="str">
        <f>IF(FLOTA!B943="","",FLOTA!B943)</f>
        <v/>
      </c>
      <c r="Q943" s="21" t="str">
        <f>IF(FLOTA!C943="","",FLOTA!C943)</f>
        <v/>
      </c>
      <c r="R943" s="21" t="str">
        <f>IF(FLOTA!D943="","",FLOTA!D943)</f>
        <v/>
      </c>
      <c r="S943" s="21" t="str">
        <f>IF(FLOTA!E943="","",FLOTA!E943)</f>
        <v/>
      </c>
      <c r="T943" s="21" t="str">
        <f>IF(FLOTA!F943="","",FLOTA!F943)</f>
        <v/>
      </c>
      <c r="U943" s="21" t="str">
        <f>IF(FLOTA!G943="","",FLOTA!G943)</f>
        <v/>
      </c>
      <c r="V943" s="21" t="str">
        <f>IF(FLOTA!H943="","",FLOTA!H943)</f>
        <v/>
      </c>
      <c r="W943" s="21" t="str">
        <f>IF(FLOTA!L943="","",FLOTA!L943)</f>
        <v/>
      </c>
      <c r="X943" s="25" t="str">
        <f t="shared" si="135"/>
        <v/>
      </c>
      <c r="Y943" s="24" t="str">
        <f t="shared" si="136"/>
        <v/>
      </c>
      <c r="Z943" s="25" t="str">
        <f t="shared" si="137"/>
        <v/>
      </c>
    </row>
    <row r="944" spans="9:26">
      <c r="I944" s="24">
        <f t="shared" si="129"/>
        <v>0</v>
      </c>
      <c r="J944" s="24" t="str">
        <f t="shared" si="130"/>
        <v>NO</v>
      </c>
      <c r="K944" s="24" t="str">
        <f t="shared" si="131"/>
        <v>NO</v>
      </c>
      <c r="L944" s="24" t="str">
        <f t="shared" si="132"/>
        <v>NO</v>
      </c>
      <c r="M944" s="24" t="str">
        <f t="shared" si="133"/>
        <v>NO</v>
      </c>
      <c r="N944" s="18" t="str">
        <f t="shared" si="134"/>
        <v/>
      </c>
      <c r="O944" s="21" t="str">
        <f>IF(FLOTA!A944="","",FLOTA!A944)</f>
        <v/>
      </c>
      <c r="P944" s="21" t="str">
        <f>IF(FLOTA!B944="","",FLOTA!B944)</f>
        <v/>
      </c>
      <c r="Q944" s="21" t="str">
        <f>IF(FLOTA!C944="","",FLOTA!C944)</f>
        <v/>
      </c>
      <c r="R944" s="21" t="str">
        <f>IF(FLOTA!D944="","",FLOTA!D944)</f>
        <v/>
      </c>
      <c r="S944" s="21" t="str">
        <f>IF(FLOTA!E944="","",FLOTA!E944)</f>
        <v/>
      </c>
      <c r="T944" s="21" t="str">
        <f>IF(FLOTA!F944="","",FLOTA!F944)</f>
        <v/>
      </c>
      <c r="U944" s="21" t="str">
        <f>IF(FLOTA!G944="","",FLOTA!G944)</f>
        <v/>
      </c>
      <c r="V944" s="21" t="str">
        <f>IF(FLOTA!H944="","",FLOTA!H944)</f>
        <v/>
      </c>
      <c r="W944" s="21" t="str">
        <f>IF(FLOTA!L944="","",FLOTA!L944)</f>
        <v/>
      </c>
      <c r="X944" s="25" t="str">
        <f t="shared" si="135"/>
        <v/>
      </c>
      <c r="Y944" s="24" t="str">
        <f t="shared" si="136"/>
        <v/>
      </c>
      <c r="Z944" s="25" t="str">
        <f t="shared" si="137"/>
        <v/>
      </c>
    </row>
    <row r="945" spans="9:26">
      <c r="I945" s="24">
        <f t="shared" si="129"/>
        <v>0</v>
      </c>
      <c r="J945" s="24" t="str">
        <f t="shared" si="130"/>
        <v>NO</v>
      </c>
      <c r="K945" s="24" t="str">
        <f t="shared" si="131"/>
        <v>NO</v>
      </c>
      <c r="L945" s="24" t="str">
        <f t="shared" si="132"/>
        <v>NO</v>
      </c>
      <c r="M945" s="24" t="str">
        <f t="shared" si="133"/>
        <v>NO</v>
      </c>
      <c r="N945" s="18" t="str">
        <f t="shared" si="134"/>
        <v/>
      </c>
      <c r="O945" s="21" t="str">
        <f>IF(FLOTA!A945="","",FLOTA!A945)</f>
        <v/>
      </c>
      <c r="P945" s="21" t="str">
        <f>IF(FLOTA!B945="","",FLOTA!B945)</f>
        <v/>
      </c>
      <c r="Q945" s="21" t="str">
        <f>IF(FLOTA!C945="","",FLOTA!C945)</f>
        <v/>
      </c>
      <c r="R945" s="21" t="str">
        <f>IF(FLOTA!D945="","",FLOTA!D945)</f>
        <v/>
      </c>
      <c r="S945" s="21" t="str">
        <f>IF(FLOTA!E945="","",FLOTA!E945)</f>
        <v/>
      </c>
      <c r="T945" s="21" t="str">
        <f>IF(FLOTA!F945="","",FLOTA!F945)</f>
        <v/>
      </c>
      <c r="U945" s="21" t="str">
        <f>IF(FLOTA!G945="","",FLOTA!G945)</f>
        <v/>
      </c>
      <c r="V945" s="21" t="str">
        <f>IF(FLOTA!H945="","",FLOTA!H945)</f>
        <v/>
      </c>
      <c r="W945" s="21" t="str">
        <f>IF(FLOTA!L945="","",FLOTA!L945)</f>
        <v/>
      </c>
      <c r="X945" s="25" t="str">
        <f t="shared" si="135"/>
        <v/>
      </c>
      <c r="Y945" s="24" t="str">
        <f t="shared" si="136"/>
        <v/>
      </c>
      <c r="Z945" s="25" t="str">
        <f t="shared" si="137"/>
        <v/>
      </c>
    </row>
    <row r="946" spans="9:26">
      <c r="I946" s="24">
        <f t="shared" si="129"/>
        <v>0</v>
      </c>
      <c r="J946" s="24" t="str">
        <f t="shared" si="130"/>
        <v>NO</v>
      </c>
      <c r="K946" s="24" t="str">
        <f t="shared" si="131"/>
        <v>NO</v>
      </c>
      <c r="L946" s="24" t="str">
        <f t="shared" si="132"/>
        <v>NO</v>
      </c>
      <c r="M946" s="24" t="str">
        <f t="shared" si="133"/>
        <v>NO</v>
      </c>
      <c r="N946" s="18" t="str">
        <f t="shared" si="134"/>
        <v/>
      </c>
      <c r="O946" s="21" t="str">
        <f>IF(FLOTA!A946="","",FLOTA!A946)</f>
        <v/>
      </c>
      <c r="P946" s="21" t="str">
        <f>IF(FLOTA!B946="","",FLOTA!B946)</f>
        <v/>
      </c>
      <c r="Q946" s="21" t="str">
        <f>IF(FLOTA!C946="","",FLOTA!C946)</f>
        <v/>
      </c>
      <c r="R946" s="21" t="str">
        <f>IF(FLOTA!D946="","",FLOTA!D946)</f>
        <v/>
      </c>
      <c r="S946" s="21" t="str">
        <f>IF(FLOTA!E946="","",FLOTA!E946)</f>
        <v/>
      </c>
      <c r="T946" s="21" t="str">
        <f>IF(FLOTA!F946="","",FLOTA!F946)</f>
        <v/>
      </c>
      <c r="U946" s="21" t="str">
        <f>IF(FLOTA!G946="","",FLOTA!G946)</f>
        <v/>
      </c>
      <c r="V946" s="21" t="str">
        <f>IF(FLOTA!H946="","",FLOTA!H946)</f>
        <v/>
      </c>
      <c r="W946" s="21" t="str">
        <f>IF(FLOTA!L946="","",FLOTA!L946)</f>
        <v/>
      </c>
      <c r="X946" s="25" t="str">
        <f t="shared" si="135"/>
        <v/>
      </c>
      <c r="Y946" s="24" t="str">
        <f t="shared" si="136"/>
        <v/>
      </c>
      <c r="Z946" s="25" t="str">
        <f t="shared" si="137"/>
        <v/>
      </c>
    </row>
    <row r="947" spans="9:26">
      <c r="I947" s="24">
        <f t="shared" si="129"/>
        <v>0</v>
      </c>
      <c r="J947" s="24" t="str">
        <f t="shared" si="130"/>
        <v>NO</v>
      </c>
      <c r="K947" s="24" t="str">
        <f t="shared" si="131"/>
        <v>NO</v>
      </c>
      <c r="L947" s="24" t="str">
        <f t="shared" si="132"/>
        <v>NO</v>
      </c>
      <c r="M947" s="24" t="str">
        <f t="shared" si="133"/>
        <v>NO</v>
      </c>
      <c r="N947" s="18" t="str">
        <f t="shared" si="134"/>
        <v/>
      </c>
      <c r="O947" s="21" t="str">
        <f>IF(FLOTA!A947="","",FLOTA!A947)</f>
        <v/>
      </c>
      <c r="P947" s="21" t="str">
        <f>IF(FLOTA!B947="","",FLOTA!B947)</f>
        <v/>
      </c>
      <c r="Q947" s="21" t="str">
        <f>IF(FLOTA!C947="","",FLOTA!C947)</f>
        <v/>
      </c>
      <c r="R947" s="21" t="str">
        <f>IF(FLOTA!D947="","",FLOTA!D947)</f>
        <v/>
      </c>
      <c r="S947" s="21" t="str">
        <f>IF(FLOTA!E947="","",FLOTA!E947)</f>
        <v/>
      </c>
      <c r="T947" s="21" t="str">
        <f>IF(FLOTA!F947="","",FLOTA!F947)</f>
        <v/>
      </c>
      <c r="U947" s="21" t="str">
        <f>IF(FLOTA!G947="","",FLOTA!G947)</f>
        <v/>
      </c>
      <c r="V947" s="21" t="str">
        <f>IF(FLOTA!H947="","",FLOTA!H947)</f>
        <v/>
      </c>
      <c r="W947" s="21" t="str">
        <f>IF(FLOTA!L947="","",FLOTA!L947)</f>
        <v/>
      </c>
      <c r="X947" s="25" t="str">
        <f t="shared" si="135"/>
        <v/>
      </c>
      <c r="Y947" s="24" t="str">
        <f t="shared" si="136"/>
        <v/>
      </c>
      <c r="Z947" s="25" t="str">
        <f t="shared" si="137"/>
        <v/>
      </c>
    </row>
    <row r="948" spans="9:26">
      <c r="I948" s="24">
        <f t="shared" si="129"/>
        <v>0</v>
      </c>
      <c r="J948" s="24" t="str">
        <f t="shared" si="130"/>
        <v>NO</v>
      </c>
      <c r="K948" s="24" t="str">
        <f t="shared" si="131"/>
        <v>NO</v>
      </c>
      <c r="L948" s="24" t="str">
        <f t="shared" si="132"/>
        <v>NO</v>
      </c>
      <c r="M948" s="24" t="str">
        <f t="shared" si="133"/>
        <v>NO</v>
      </c>
      <c r="N948" s="18" t="str">
        <f t="shared" si="134"/>
        <v/>
      </c>
      <c r="O948" s="21" t="str">
        <f>IF(FLOTA!A948="","",FLOTA!A948)</f>
        <v/>
      </c>
      <c r="P948" s="21" t="str">
        <f>IF(FLOTA!B948="","",FLOTA!B948)</f>
        <v/>
      </c>
      <c r="Q948" s="21" t="str">
        <f>IF(FLOTA!C948="","",FLOTA!C948)</f>
        <v/>
      </c>
      <c r="R948" s="21" t="str">
        <f>IF(FLOTA!D948="","",FLOTA!D948)</f>
        <v/>
      </c>
      <c r="S948" s="21" t="str">
        <f>IF(FLOTA!E948="","",FLOTA!E948)</f>
        <v/>
      </c>
      <c r="T948" s="21" t="str">
        <f>IF(FLOTA!F948="","",FLOTA!F948)</f>
        <v/>
      </c>
      <c r="U948" s="21" t="str">
        <f>IF(FLOTA!G948="","",FLOTA!G948)</f>
        <v/>
      </c>
      <c r="V948" s="21" t="str">
        <f>IF(FLOTA!H948="","",FLOTA!H948)</f>
        <v/>
      </c>
      <c r="W948" s="21" t="str">
        <f>IF(FLOTA!L948="","",FLOTA!L948)</f>
        <v/>
      </c>
      <c r="X948" s="25" t="str">
        <f t="shared" si="135"/>
        <v/>
      </c>
      <c r="Y948" s="24" t="str">
        <f t="shared" si="136"/>
        <v/>
      </c>
      <c r="Z948" s="25" t="str">
        <f t="shared" si="137"/>
        <v/>
      </c>
    </row>
    <row r="949" spans="9:26">
      <c r="I949" s="24">
        <f t="shared" si="129"/>
        <v>0</v>
      </c>
      <c r="J949" s="24" t="str">
        <f t="shared" si="130"/>
        <v>NO</v>
      </c>
      <c r="K949" s="24" t="str">
        <f t="shared" si="131"/>
        <v>NO</v>
      </c>
      <c r="L949" s="24" t="str">
        <f t="shared" si="132"/>
        <v>NO</v>
      </c>
      <c r="M949" s="24" t="str">
        <f t="shared" si="133"/>
        <v>NO</v>
      </c>
      <c r="N949" s="18" t="str">
        <f t="shared" si="134"/>
        <v/>
      </c>
      <c r="O949" s="21" t="str">
        <f>IF(FLOTA!A949="","",FLOTA!A949)</f>
        <v/>
      </c>
      <c r="P949" s="21" t="str">
        <f>IF(FLOTA!B949="","",FLOTA!B949)</f>
        <v/>
      </c>
      <c r="Q949" s="21" t="str">
        <f>IF(FLOTA!C949="","",FLOTA!C949)</f>
        <v/>
      </c>
      <c r="R949" s="21" t="str">
        <f>IF(FLOTA!D949="","",FLOTA!D949)</f>
        <v/>
      </c>
      <c r="S949" s="21" t="str">
        <f>IF(FLOTA!E949="","",FLOTA!E949)</f>
        <v/>
      </c>
      <c r="T949" s="21" t="str">
        <f>IF(FLOTA!F949="","",FLOTA!F949)</f>
        <v/>
      </c>
      <c r="U949" s="21" t="str">
        <f>IF(FLOTA!G949="","",FLOTA!G949)</f>
        <v/>
      </c>
      <c r="V949" s="21" t="str">
        <f>IF(FLOTA!H949="","",FLOTA!H949)</f>
        <v/>
      </c>
      <c r="W949" s="21" t="str">
        <f>IF(FLOTA!L949="","",FLOTA!L949)</f>
        <v/>
      </c>
      <c r="X949" s="25" t="str">
        <f t="shared" si="135"/>
        <v/>
      </c>
      <c r="Y949" s="24" t="str">
        <f t="shared" si="136"/>
        <v/>
      </c>
      <c r="Z949" s="25" t="str">
        <f t="shared" si="137"/>
        <v/>
      </c>
    </row>
    <row r="950" spans="9:26">
      <c r="I950" s="24">
        <f t="shared" si="129"/>
        <v>0</v>
      </c>
      <c r="J950" s="24" t="str">
        <f t="shared" si="130"/>
        <v>NO</v>
      </c>
      <c r="K950" s="24" t="str">
        <f t="shared" si="131"/>
        <v>NO</v>
      </c>
      <c r="L950" s="24" t="str">
        <f t="shared" si="132"/>
        <v>NO</v>
      </c>
      <c r="M950" s="24" t="str">
        <f t="shared" si="133"/>
        <v>NO</v>
      </c>
      <c r="N950" s="18" t="str">
        <f t="shared" si="134"/>
        <v/>
      </c>
      <c r="O950" s="21" t="str">
        <f>IF(FLOTA!A950="","",FLOTA!A950)</f>
        <v/>
      </c>
      <c r="P950" s="21" t="str">
        <f>IF(FLOTA!B950="","",FLOTA!B950)</f>
        <v/>
      </c>
      <c r="Q950" s="21" t="str">
        <f>IF(FLOTA!C950="","",FLOTA!C950)</f>
        <v/>
      </c>
      <c r="R950" s="21" t="str">
        <f>IF(FLOTA!D950="","",FLOTA!D950)</f>
        <v/>
      </c>
      <c r="S950" s="21" t="str">
        <f>IF(FLOTA!E950="","",FLOTA!E950)</f>
        <v/>
      </c>
      <c r="T950" s="21" t="str">
        <f>IF(FLOTA!F950="","",FLOTA!F950)</f>
        <v/>
      </c>
      <c r="U950" s="21" t="str">
        <f>IF(FLOTA!G950="","",FLOTA!G950)</f>
        <v/>
      </c>
      <c r="V950" s="21" t="str">
        <f>IF(FLOTA!H950="","",FLOTA!H950)</f>
        <v/>
      </c>
      <c r="W950" s="21" t="str">
        <f>IF(FLOTA!L950="","",FLOTA!L950)</f>
        <v/>
      </c>
      <c r="X950" s="25" t="str">
        <f t="shared" si="135"/>
        <v/>
      </c>
      <c r="Y950" s="24" t="str">
        <f t="shared" si="136"/>
        <v/>
      </c>
      <c r="Z950" s="25" t="str">
        <f t="shared" si="137"/>
        <v/>
      </c>
    </row>
    <row r="951" spans="9:26">
      <c r="I951" s="24">
        <f t="shared" si="129"/>
        <v>0</v>
      </c>
      <c r="J951" s="24" t="str">
        <f t="shared" si="130"/>
        <v>NO</v>
      </c>
      <c r="K951" s="24" t="str">
        <f t="shared" si="131"/>
        <v>NO</v>
      </c>
      <c r="L951" s="24" t="str">
        <f t="shared" si="132"/>
        <v>NO</v>
      </c>
      <c r="M951" s="24" t="str">
        <f t="shared" si="133"/>
        <v>NO</v>
      </c>
      <c r="N951" s="18" t="str">
        <f t="shared" si="134"/>
        <v/>
      </c>
      <c r="O951" s="21" t="str">
        <f>IF(FLOTA!A951="","",FLOTA!A951)</f>
        <v/>
      </c>
      <c r="P951" s="21" t="str">
        <f>IF(FLOTA!B951="","",FLOTA!B951)</f>
        <v/>
      </c>
      <c r="Q951" s="21" t="str">
        <f>IF(FLOTA!C951="","",FLOTA!C951)</f>
        <v/>
      </c>
      <c r="R951" s="21" t="str">
        <f>IF(FLOTA!D951="","",FLOTA!D951)</f>
        <v/>
      </c>
      <c r="S951" s="21" t="str">
        <f>IF(FLOTA!E951="","",FLOTA!E951)</f>
        <v/>
      </c>
      <c r="T951" s="21" t="str">
        <f>IF(FLOTA!F951="","",FLOTA!F951)</f>
        <v/>
      </c>
      <c r="U951" s="21" t="str">
        <f>IF(FLOTA!G951="","",FLOTA!G951)</f>
        <v/>
      </c>
      <c r="V951" s="21" t="str">
        <f>IF(FLOTA!H951="","",FLOTA!H951)</f>
        <v/>
      </c>
      <c r="W951" s="21" t="str">
        <f>IF(FLOTA!L951="","",FLOTA!L951)</f>
        <v/>
      </c>
      <c r="X951" s="25" t="str">
        <f t="shared" si="135"/>
        <v/>
      </c>
      <c r="Y951" s="24" t="str">
        <f t="shared" si="136"/>
        <v/>
      </c>
      <c r="Z951" s="25" t="str">
        <f t="shared" si="137"/>
        <v/>
      </c>
    </row>
    <row r="952" spans="9:26">
      <c r="I952" s="24">
        <f t="shared" si="129"/>
        <v>0</v>
      </c>
      <c r="J952" s="24" t="str">
        <f t="shared" si="130"/>
        <v>NO</v>
      </c>
      <c r="K952" s="24" t="str">
        <f t="shared" si="131"/>
        <v>NO</v>
      </c>
      <c r="L952" s="24" t="str">
        <f t="shared" si="132"/>
        <v>NO</v>
      </c>
      <c r="M952" s="24" t="str">
        <f t="shared" si="133"/>
        <v>NO</v>
      </c>
      <c r="N952" s="18" t="str">
        <f t="shared" si="134"/>
        <v/>
      </c>
      <c r="O952" s="21" t="str">
        <f>IF(FLOTA!A952="","",FLOTA!A952)</f>
        <v/>
      </c>
      <c r="P952" s="21" t="str">
        <f>IF(FLOTA!B952="","",FLOTA!B952)</f>
        <v/>
      </c>
      <c r="Q952" s="21" t="str">
        <f>IF(FLOTA!C952="","",FLOTA!C952)</f>
        <v/>
      </c>
      <c r="R952" s="21" t="str">
        <f>IF(FLOTA!D952="","",FLOTA!D952)</f>
        <v/>
      </c>
      <c r="S952" s="21" t="str">
        <f>IF(FLOTA!E952="","",FLOTA!E952)</f>
        <v/>
      </c>
      <c r="T952" s="21" t="str">
        <f>IF(FLOTA!F952="","",FLOTA!F952)</f>
        <v/>
      </c>
      <c r="U952" s="21" t="str">
        <f>IF(FLOTA!G952="","",FLOTA!G952)</f>
        <v/>
      </c>
      <c r="V952" s="21" t="str">
        <f>IF(FLOTA!H952="","",FLOTA!H952)</f>
        <v/>
      </c>
      <c r="W952" s="21" t="str">
        <f>IF(FLOTA!L952="","",FLOTA!L952)</f>
        <v/>
      </c>
      <c r="X952" s="25" t="str">
        <f t="shared" si="135"/>
        <v/>
      </c>
      <c r="Y952" s="24" t="str">
        <f t="shared" si="136"/>
        <v/>
      </c>
      <c r="Z952" s="25" t="str">
        <f t="shared" si="137"/>
        <v/>
      </c>
    </row>
    <row r="953" spans="9:26">
      <c r="I953" s="24">
        <f t="shared" si="129"/>
        <v>0</v>
      </c>
      <c r="J953" s="24" t="str">
        <f t="shared" si="130"/>
        <v>NO</v>
      </c>
      <c r="K953" s="24" t="str">
        <f t="shared" si="131"/>
        <v>NO</v>
      </c>
      <c r="L953" s="24" t="str">
        <f t="shared" si="132"/>
        <v>NO</v>
      </c>
      <c r="M953" s="24" t="str">
        <f t="shared" si="133"/>
        <v>NO</v>
      </c>
      <c r="N953" s="18" t="str">
        <f t="shared" si="134"/>
        <v/>
      </c>
      <c r="O953" s="21" t="str">
        <f>IF(FLOTA!A953="","",FLOTA!A953)</f>
        <v/>
      </c>
      <c r="P953" s="21" t="str">
        <f>IF(FLOTA!B953="","",FLOTA!B953)</f>
        <v/>
      </c>
      <c r="Q953" s="21" t="str">
        <f>IF(FLOTA!C953="","",FLOTA!C953)</f>
        <v/>
      </c>
      <c r="R953" s="21" t="str">
        <f>IF(FLOTA!D953="","",FLOTA!D953)</f>
        <v/>
      </c>
      <c r="S953" s="21" t="str">
        <f>IF(FLOTA!E953="","",FLOTA!E953)</f>
        <v/>
      </c>
      <c r="T953" s="21" t="str">
        <f>IF(FLOTA!F953="","",FLOTA!F953)</f>
        <v/>
      </c>
      <c r="U953" s="21" t="str">
        <f>IF(FLOTA!G953="","",FLOTA!G953)</f>
        <v/>
      </c>
      <c r="V953" s="21" t="str">
        <f>IF(FLOTA!H953="","",FLOTA!H953)</f>
        <v/>
      </c>
      <c r="W953" s="21" t="str">
        <f>IF(FLOTA!L953="","",FLOTA!L953)</f>
        <v/>
      </c>
      <c r="X953" s="25" t="str">
        <f t="shared" si="135"/>
        <v/>
      </c>
      <c r="Y953" s="24" t="str">
        <f t="shared" si="136"/>
        <v/>
      </c>
      <c r="Z953" s="25" t="str">
        <f t="shared" si="137"/>
        <v/>
      </c>
    </row>
    <row r="954" spans="9:26">
      <c r="I954" s="24">
        <f t="shared" si="129"/>
        <v>0</v>
      </c>
      <c r="J954" s="24" t="str">
        <f t="shared" si="130"/>
        <v>NO</v>
      </c>
      <c r="K954" s="24" t="str">
        <f t="shared" si="131"/>
        <v>NO</v>
      </c>
      <c r="L954" s="24" t="str">
        <f t="shared" si="132"/>
        <v>NO</v>
      </c>
      <c r="M954" s="24" t="str">
        <f t="shared" si="133"/>
        <v>NO</v>
      </c>
      <c r="N954" s="18" t="str">
        <f t="shared" si="134"/>
        <v/>
      </c>
      <c r="O954" s="21" t="str">
        <f>IF(FLOTA!A954="","",FLOTA!A954)</f>
        <v/>
      </c>
      <c r="P954" s="21" t="str">
        <f>IF(FLOTA!B954="","",FLOTA!B954)</f>
        <v/>
      </c>
      <c r="Q954" s="21" t="str">
        <f>IF(FLOTA!C954="","",FLOTA!C954)</f>
        <v/>
      </c>
      <c r="R954" s="21" t="str">
        <f>IF(FLOTA!D954="","",FLOTA!D954)</f>
        <v/>
      </c>
      <c r="S954" s="21" t="str">
        <f>IF(FLOTA!E954="","",FLOTA!E954)</f>
        <v/>
      </c>
      <c r="T954" s="21" t="str">
        <f>IF(FLOTA!F954="","",FLOTA!F954)</f>
        <v/>
      </c>
      <c r="U954" s="21" t="str">
        <f>IF(FLOTA!G954="","",FLOTA!G954)</f>
        <v/>
      </c>
      <c r="V954" s="21" t="str">
        <f>IF(FLOTA!H954="","",FLOTA!H954)</f>
        <v/>
      </c>
      <c r="W954" s="21" t="str">
        <f>IF(FLOTA!L954="","",FLOTA!L954)</f>
        <v/>
      </c>
      <c r="X954" s="25" t="str">
        <f t="shared" si="135"/>
        <v/>
      </c>
      <c r="Y954" s="24" t="str">
        <f t="shared" si="136"/>
        <v/>
      </c>
      <c r="Z954" s="25" t="str">
        <f t="shared" si="137"/>
        <v/>
      </c>
    </row>
    <row r="955" spans="9:26">
      <c r="I955" s="24">
        <f t="shared" si="129"/>
        <v>0</v>
      </c>
      <c r="J955" s="24" t="str">
        <f t="shared" si="130"/>
        <v>NO</v>
      </c>
      <c r="K955" s="24" t="str">
        <f t="shared" si="131"/>
        <v>NO</v>
      </c>
      <c r="L955" s="24" t="str">
        <f t="shared" si="132"/>
        <v>NO</v>
      </c>
      <c r="M955" s="24" t="str">
        <f t="shared" si="133"/>
        <v>NO</v>
      </c>
      <c r="N955" s="18" t="str">
        <f t="shared" si="134"/>
        <v/>
      </c>
      <c r="O955" s="21" t="str">
        <f>IF(FLOTA!A955="","",FLOTA!A955)</f>
        <v/>
      </c>
      <c r="P955" s="21" t="str">
        <f>IF(FLOTA!B955="","",FLOTA!B955)</f>
        <v/>
      </c>
      <c r="Q955" s="21" t="str">
        <f>IF(FLOTA!C955="","",FLOTA!C955)</f>
        <v/>
      </c>
      <c r="R955" s="21" t="str">
        <f>IF(FLOTA!D955="","",FLOTA!D955)</f>
        <v/>
      </c>
      <c r="S955" s="21" t="str">
        <f>IF(FLOTA!E955="","",FLOTA!E955)</f>
        <v/>
      </c>
      <c r="T955" s="21" t="str">
        <f>IF(FLOTA!F955="","",FLOTA!F955)</f>
        <v/>
      </c>
      <c r="U955" s="21" t="str">
        <f>IF(FLOTA!G955="","",FLOTA!G955)</f>
        <v/>
      </c>
      <c r="V955" s="21" t="str">
        <f>IF(FLOTA!H955="","",FLOTA!H955)</f>
        <v/>
      </c>
      <c r="W955" s="21" t="str">
        <f>IF(FLOTA!L955="","",FLOTA!L955)</f>
        <v/>
      </c>
      <c r="X955" s="25" t="str">
        <f t="shared" si="135"/>
        <v/>
      </c>
      <c r="Y955" s="24" t="str">
        <f t="shared" si="136"/>
        <v/>
      </c>
      <c r="Z955" s="25" t="str">
        <f t="shared" si="137"/>
        <v/>
      </c>
    </row>
    <row r="956" spans="9:26">
      <c r="I956" s="24">
        <f t="shared" si="129"/>
        <v>0</v>
      </c>
      <c r="J956" s="24" t="str">
        <f t="shared" si="130"/>
        <v>NO</v>
      </c>
      <c r="K956" s="24" t="str">
        <f t="shared" si="131"/>
        <v>NO</v>
      </c>
      <c r="L956" s="24" t="str">
        <f t="shared" si="132"/>
        <v>NO</v>
      </c>
      <c r="M956" s="24" t="str">
        <f t="shared" si="133"/>
        <v>NO</v>
      </c>
      <c r="N956" s="18" t="str">
        <f t="shared" si="134"/>
        <v/>
      </c>
      <c r="O956" s="21" t="str">
        <f>IF(FLOTA!A956="","",FLOTA!A956)</f>
        <v/>
      </c>
      <c r="P956" s="21" t="str">
        <f>IF(FLOTA!B956="","",FLOTA!B956)</f>
        <v/>
      </c>
      <c r="Q956" s="21" t="str">
        <f>IF(FLOTA!C956="","",FLOTA!C956)</f>
        <v/>
      </c>
      <c r="R956" s="21" t="str">
        <f>IF(FLOTA!D956="","",FLOTA!D956)</f>
        <v/>
      </c>
      <c r="S956" s="21" t="str">
        <f>IF(FLOTA!E956="","",FLOTA!E956)</f>
        <v/>
      </c>
      <c r="T956" s="21" t="str">
        <f>IF(FLOTA!F956="","",FLOTA!F956)</f>
        <v/>
      </c>
      <c r="U956" s="21" t="str">
        <f>IF(FLOTA!G956="","",FLOTA!G956)</f>
        <v/>
      </c>
      <c r="V956" s="21" t="str">
        <f>IF(FLOTA!H956="","",FLOTA!H956)</f>
        <v/>
      </c>
      <c r="W956" s="21" t="str">
        <f>IF(FLOTA!L956="","",FLOTA!L956)</f>
        <v/>
      </c>
      <c r="X956" s="25" t="str">
        <f t="shared" si="135"/>
        <v/>
      </c>
      <c r="Y956" s="24" t="str">
        <f t="shared" si="136"/>
        <v/>
      </c>
      <c r="Z956" s="25" t="str">
        <f t="shared" si="137"/>
        <v/>
      </c>
    </row>
    <row r="957" spans="9:26">
      <c r="I957" s="24">
        <f t="shared" si="129"/>
        <v>0</v>
      </c>
      <c r="J957" s="24" t="str">
        <f t="shared" si="130"/>
        <v>NO</v>
      </c>
      <c r="K957" s="24" t="str">
        <f t="shared" si="131"/>
        <v>NO</v>
      </c>
      <c r="L957" s="24" t="str">
        <f t="shared" si="132"/>
        <v>NO</v>
      </c>
      <c r="M957" s="24" t="str">
        <f t="shared" si="133"/>
        <v>NO</v>
      </c>
      <c r="N957" s="18" t="str">
        <f t="shared" si="134"/>
        <v/>
      </c>
      <c r="O957" s="21" t="str">
        <f>IF(FLOTA!A957="","",FLOTA!A957)</f>
        <v/>
      </c>
      <c r="P957" s="21" t="str">
        <f>IF(FLOTA!B957="","",FLOTA!B957)</f>
        <v/>
      </c>
      <c r="Q957" s="21" t="str">
        <f>IF(FLOTA!C957="","",FLOTA!C957)</f>
        <v/>
      </c>
      <c r="R957" s="21" t="str">
        <f>IF(FLOTA!D957="","",FLOTA!D957)</f>
        <v/>
      </c>
      <c r="S957" s="21" t="str">
        <f>IF(FLOTA!E957="","",FLOTA!E957)</f>
        <v/>
      </c>
      <c r="T957" s="21" t="str">
        <f>IF(FLOTA!F957="","",FLOTA!F957)</f>
        <v/>
      </c>
      <c r="U957" s="21" t="str">
        <f>IF(FLOTA!G957="","",FLOTA!G957)</f>
        <v/>
      </c>
      <c r="V957" s="21" t="str">
        <f>IF(FLOTA!H957="","",FLOTA!H957)</f>
        <v/>
      </c>
      <c r="W957" s="21" t="str">
        <f>IF(FLOTA!L957="","",FLOTA!L957)</f>
        <v/>
      </c>
      <c r="X957" s="25" t="str">
        <f t="shared" si="135"/>
        <v/>
      </c>
      <c r="Y957" s="24" t="str">
        <f t="shared" si="136"/>
        <v/>
      </c>
      <c r="Z957" s="25" t="str">
        <f t="shared" si="137"/>
        <v/>
      </c>
    </row>
    <row r="958" spans="9:26">
      <c r="I958" s="24">
        <f t="shared" si="129"/>
        <v>0</v>
      </c>
      <c r="J958" s="24" t="str">
        <f t="shared" si="130"/>
        <v>NO</v>
      </c>
      <c r="K958" s="24" t="str">
        <f t="shared" si="131"/>
        <v>NO</v>
      </c>
      <c r="L958" s="24" t="str">
        <f t="shared" si="132"/>
        <v>NO</v>
      </c>
      <c r="M958" s="24" t="str">
        <f t="shared" si="133"/>
        <v>NO</v>
      </c>
      <c r="N958" s="18" t="str">
        <f t="shared" si="134"/>
        <v/>
      </c>
      <c r="O958" s="21" t="str">
        <f>IF(FLOTA!A958="","",FLOTA!A958)</f>
        <v/>
      </c>
      <c r="P958" s="21" t="str">
        <f>IF(FLOTA!B958="","",FLOTA!B958)</f>
        <v/>
      </c>
      <c r="Q958" s="21" t="str">
        <f>IF(FLOTA!C958="","",FLOTA!C958)</f>
        <v/>
      </c>
      <c r="R958" s="21" t="str">
        <f>IF(FLOTA!D958="","",FLOTA!D958)</f>
        <v/>
      </c>
      <c r="S958" s="21" t="str">
        <f>IF(FLOTA!E958="","",FLOTA!E958)</f>
        <v/>
      </c>
      <c r="T958" s="21" t="str">
        <f>IF(FLOTA!F958="","",FLOTA!F958)</f>
        <v/>
      </c>
      <c r="U958" s="21" t="str">
        <f>IF(FLOTA!G958="","",FLOTA!G958)</f>
        <v/>
      </c>
      <c r="V958" s="21" t="str">
        <f>IF(FLOTA!H958="","",FLOTA!H958)</f>
        <v/>
      </c>
      <c r="W958" s="21" t="str">
        <f>IF(FLOTA!L958="","",FLOTA!L958)</f>
        <v/>
      </c>
      <c r="X958" s="25" t="str">
        <f t="shared" si="135"/>
        <v/>
      </c>
      <c r="Y958" s="24" t="str">
        <f t="shared" si="136"/>
        <v/>
      </c>
      <c r="Z958" s="25" t="str">
        <f t="shared" si="137"/>
        <v/>
      </c>
    </row>
    <row r="959" spans="9:26">
      <c r="I959" s="24">
        <f t="shared" si="129"/>
        <v>0</v>
      </c>
      <c r="J959" s="24" t="str">
        <f t="shared" si="130"/>
        <v>NO</v>
      </c>
      <c r="K959" s="24" t="str">
        <f t="shared" si="131"/>
        <v>NO</v>
      </c>
      <c r="L959" s="24" t="str">
        <f t="shared" si="132"/>
        <v>NO</v>
      </c>
      <c r="M959" s="24" t="str">
        <f t="shared" si="133"/>
        <v>NO</v>
      </c>
      <c r="N959" s="18" t="str">
        <f t="shared" si="134"/>
        <v/>
      </c>
      <c r="O959" s="21" t="str">
        <f>IF(FLOTA!A959="","",FLOTA!A959)</f>
        <v/>
      </c>
      <c r="P959" s="21" t="str">
        <f>IF(FLOTA!B959="","",FLOTA!B959)</f>
        <v/>
      </c>
      <c r="Q959" s="21" t="str">
        <f>IF(FLOTA!C959="","",FLOTA!C959)</f>
        <v/>
      </c>
      <c r="R959" s="21" t="str">
        <f>IF(FLOTA!D959="","",FLOTA!D959)</f>
        <v/>
      </c>
      <c r="S959" s="21" t="str">
        <f>IF(FLOTA!E959="","",FLOTA!E959)</f>
        <v/>
      </c>
      <c r="T959" s="21" t="str">
        <f>IF(FLOTA!F959="","",FLOTA!F959)</f>
        <v/>
      </c>
      <c r="U959" s="21" t="str">
        <f>IF(FLOTA!G959="","",FLOTA!G959)</f>
        <v/>
      </c>
      <c r="V959" s="21" t="str">
        <f>IF(FLOTA!H959="","",FLOTA!H959)</f>
        <v/>
      </c>
      <c r="W959" s="21" t="str">
        <f>IF(FLOTA!L959="","",FLOTA!L959)</f>
        <v/>
      </c>
      <c r="X959" s="25" t="str">
        <f t="shared" si="135"/>
        <v/>
      </c>
      <c r="Y959" s="24" t="str">
        <f t="shared" si="136"/>
        <v/>
      </c>
      <c r="Z959" s="25" t="str">
        <f t="shared" si="137"/>
        <v/>
      </c>
    </row>
    <row r="960" spans="9:26">
      <c r="I960" s="24">
        <f t="shared" si="129"/>
        <v>0</v>
      </c>
      <c r="J960" s="24" t="str">
        <f t="shared" si="130"/>
        <v>NO</v>
      </c>
      <c r="K960" s="24" t="str">
        <f t="shared" si="131"/>
        <v>NO</v>
      </c>
      <c r="L960" s="24" t="str">
        <f t="shared" si="132"/>
        <v>NO</v>
      </c>
      <c r="M960" s="24" t="str">
        <f t="shared" si="133"/>
        <v>NO</v>
      </c>
      <c r="N960" s="18" t="str">
        <f t="shared" si="134"/>
        <v/>
      </c>
      <c r="O960" s="21" t="str">
        <f>IF(FLOTA!A960="","",FLOTA!A960)</f>
        <v/>
      </c>
      <c r="P960" s="21" t="str">
        <f>IF(FLOTA!B960="","",FLOTA!B960)</f>
        <v/>
      </c>
      <c r="Q960" s="21" t="str">
        <f>IF(FLOTA!C960="","",FLOTA!C960)</f>
        <v/>
      </c>
      <c r="R960" s="21" t="str">
        <f>IF(FLOTA!D960="","",FLOTA!D960)</f>
        <v/>
      </c>
      <c r="S960" s="21" t="str">
        <f>IF(FLOTA!E960="","",FLOTA!E960)</f>
        <v/>
      </c>
      <c r="T960" s="21" t="str">
        <f>IF(FLOTA!F960="","",FLOTA!F960)</f>
        <v/>
      </c>
      <c r="U960" s="21" t="str">
        <f>IF(FLOTA!G960="","",FLOTA!G960)</f>
        <v/>
      </c>
      <c r="V960" s="21" t="str">
        <f>IF(FLOTA!H960="","",FLOTA!H960)</f>
        <v/>
      </c>
      <c r="W960" s="21" t="str">
        <f>IF(FLOTA!L960="","",FLOTA!L960)</f>
        <v/>
      </c>
      <c r="X960" s="25" t="str">
        <f t="shared" si="135"/>
        <v/>
      </c>
      <c r="Y960" s="24" t="str">
        <f t="shared" si="136"/>
        <v/>
      </c>
      <c r="Z960" s="25" t="str">
        <f t="shared" si="137"/>
        <v/>
      </c>
    </row>
    <row r="961" spans="9:26">
      <c r="I961" s="24">
        <f t="shared" si="129"/>
        <v>0</v>
      </c>
      <c r="J961" s="24" t="str">
        <f t="shared" si="130"/>
        <v>NO</v>
      </c>
      <c r="K961" s="24" t="str">
        <f t="shared" si="131"/>
        <v>NO</v>
      </c>
      <c r="L961" s="24" t="str">
        <f t="shared" si="132"/>
        <v>NO</v>
      </c>
      <c r="M961" s="24" t="str">
        <f t="shared" si="133"/>
        <v>NO</v>
      </c>
      <c r="N961" s="18" t="str">
        <f t="shared" si="134"/>
        <v/>
      </c>
      <c r="O961" s="21" t="str">
        <f>IF(FLOTA!A961="","",FLOTA!A961)</f>
        <v/>
      </c>
      <c r="P961" s="21" t="str">
        <f>IF(FLOTA!B961="","",FLOTA!B961)</f>
        <v/>
      </c>
      <c r="Q961" s="21" t="str">
        <f>IF(FLOTA!C961="","",FLOTA!C961)</f>
        <v/>
      </c>
      <c r="R961" s="21" t="str">
        <f>IF(FLOTA!D961="","",FLOTA!D961)</f>
        <v/>
      </c>
      <c r="S961" s="21" t="str">
        <f>IF(FLOTA!E961="","",FLOTA!E961)</f>
        <v/>
      </c>
      <c r="T961" s="21" t="str">
        <f>IF(FLOTA!F961="","",FLOTA!F961)</f>
        <v/>
      </c>
      <c r="U961" s="21" t="str">
        <f>IF(FLOTA!G961="","",FLOTA!G961)</f>
        <v/>
      </c>
      <c r="V961" s="21" t="str">
        <f>IF(FLOTA!H961="","",FLOTA!H961)</f>
        <v/>
      </c>
      <c r="W961" s="21" t="str">
        <f>IF(FLOTA!L961="","",FLOTA!L961)</f>
        <v/>
      </c>
      <c r="X961" s="25" t="str">
        <f t="shared" si="135"/>
        <v/>
      </c>
      <c r="Y961" s="24" t="str">
        <f t="shared" si="136"/>
        <v/>
      </c>
      <c r="Z961" s="25" t="str">
        <f t="shared" si="137"/>
        <v/>
      </c>
    </row>
    <row r="962" spans="9:26">
      <c r="I962" s="24">
        <f t="shared" si="129"/>
        <v>0</v>
      </c>
      <c r="J962" s="24" t="str">
        <f t="shared" si="130"/>
        <v>NO</v>
      </c>
      <c r="K962" s="24" t="str">
        <f t="shared" si="131"/>
        <v>NO</v>
      </c>
      <c r="L962" s="24" t="str">
        <f t="shared" si="132"/>
        <v>NO</v>
      </c>
      <c r="M962" s="24" t="str">
        <f t="shared" si="133"/>
        <v>NO</v>
      </c>
      <c r="N962" s="18" t="str">
        <f t="shared" si="134"/>
        <v/>
      </c>
      <c r="O962" s="21" t="str">
        <f>IF(FLOTA!A962="","",FLOTA!A962)</f>
        <v/>
      </c>
      <c r="P962" s="21" t="str">
        <f>IF(FLOTA!B962="","",FLOTA!B962)</f>
        <v/>
      </c>
      <c r="Q962" s="21" t="str">
        <f>IF(FLOTA!C962="","",FLOTA!C962)</f>
        <v/>
      </c>
      <c r="R962" s="21" t="str">
        <f>IF(FLOTA!D962="","",FLOTA!D962)</f>
        <v/>
      </c>
      <c r="S962" s="21" t="str">
        <f>IF(FLOTA!E962="","",FLOTA!E962)</f>
        <v/>
      </c>
      <c r="T962" s="21" t="str">
        <f>IF(FLOTA!F962="","",FLOTA!F962)</f>
        <v/>
      </c>
      <c r="U962" s="21" t="str">
        <f>IF(FLOTA!G962="","",FLOTA!G962)</f>
        <v/>
      </c>
      <c r="V962" s="21" t="str">
        <f>IF(FLOTA!H962="","",FLOTA!H962)</f>
        <v/>
      </c>
      <c r="W962" s="21" t="str">
        <f>IF(FLOTA!L962="","",FLOTA!L962)</f>
        <v/>
      </c>
      <c r="X962" s="25" t="str">
        <f t="shared" si="135"/>
        <v/>
      </c>
      <c r="Y962" s="24" t="str">
        <f t="shared" si="136"/>
        <v/>
      </c>
      <c r="Z962" s="25" t="str">
        <f t="shared" si="137"/>
        <v/>
      </c>
    </row>
    <row r="963" spans="9:26">
      <c r="I963" s="24">
        <f t="shared" ref="I963:I1001" si="138">IF(N963="",0,IFERROR(K963*J963+L963,"NO"))</f>
        <v>0</v>
      </c>
      <c r="J963" s="24" t="str">
        <f t="shared" ref="J963:J1001" si="139">IF(N963="","NO",RANK(X963,$X$2:$X$1001))</f>
        <v>NO</v>
      </c>
      <c r="K963" s="24" t="str">
        <f t="shared" ref="K963:K1001" si="140">IF(N963="","NO",RANK(Z963,$Z$2:$Z$1001))</f>
        <v>NO</v>
      </c>
      <c r="L963" s="24" t="str">
        <f t="shared" ref="L963:L1001" si="141">IFERROR(IF(N963="","NO",RANK(N963,$N$2:$N$1001)),100)</f>
        <v>NO</v>
      </c>
      <c r="M963" s="24" t="str">
        <f t="shared" ref="M963:M1001" si="142">IF(N963="","NO",RANK(I963,$I$2:$I$1001))</f>
        <v>NO</v>
      </c>
      <c r="N963" s="18" t="str">
        <f t="shared" ref="N963:N1001" si="143">IF(X963=$D$3,O963,"")</f>
        <v/>
      </c>
      <c r="O963" s="21" t="str">
        <f>IF(FLOTA!A963="","",FLOTA!A963)</f>
        <v/>
      </c>
      <c r="P963" s="21" t="str">
        <f>IF(FLOTA!B963="","",FLOTA!B963)</f>
        <v/>
      </c>
      <c r="Q963" s="21" t="str">
        <f>IF(FLOTA!C963="","",FLOTA!C963)</f>
        <v/>
      </c>
      <c r="R963" s="21" t="str">
        <f>IF(FLOTA!D963="","",FLOTA!D963)</f>
        <v/>
      </c>
      <c r="S963" s="21" t="str">
        <f>IF(FLOTA!E963="","",FLOTA!E963)</f>
        <v/>
      </c>
      <c r="T963" s="21" t="str">
        <f>IF(FLOTA!F963="","",FLOTA!F963)</f>
        <v/>
      </c>
      <c r="U963" s="21" t="str">
        <f>IF(FLOTA!G963="","",FLOTA!G963)</f>
        <v/>
      </c>
      <c r="V963" s="21" t="str">
        <f>IF(FLOTA!H963="","",FLOTA!H963)</f>
        <v/>
      </c>
      <c r="W963" s="21" t="str">
        <f>IF(FLOTA!L963="","",FLOTA!L963)</f>
        <v/>
      </c>
      <c r="X963" s="25" t="str">
        <f t="shared" ref="X963:X1001" si="144">IF(Y963=$F$2,IFERROR(MONTH(S963),""),"")</f>
        <v/>
      </c>
      <c r="Y963" s="24" t="str">
        <f t="shared" ref="Y963:Y1001" si="145">IFERROR(YEAR(S963),"")</f>
        <v/>
      </c>
      <c r="Z963" s="25" t="str">
        <f t="shared" ref="Z963:Z1001" si="146">IF(X963=$D$3,IFERROR(DAY(S963),""),"")</f>
        <v/>
      </c>
    </row>
    <row r="964" spans="9:26">
      <c r="I964" s="24">
        <f t="shared" si="138"/>
        <v>0</v>
      </c>
      <c r="J964" s="24" t="str">
        <f t="shared" si="139"/>
        <v>NO</v>
      </c>
      <c r="K964" s="24" t="str">
        <f t="shared" si="140"/>
        <v>NO</v>
      </c>
      <c r="L964" s="24" t="str">
        <f t="shared" si="141"/>
        <v>NO</v>
      </c>
      <c r="M964" s="24" t="str">
        <f t="shared" si="142"/>
        <v>NO</v>
      </c>
      <c r="N964" s="18" t="str">
        <f t="shared" si="143"/>
        <v/>
      </c>
      <c r="O964" s="21" t="str">
        <f>IF(FLOTA!A964="","",FLOTA!A964)</f>
        <v/>
      </c>
      <c r="P964" s="21" t="str">
        <f>IF(FLOTA!B964="","",FLOTA!B964)</f>
        <v/>
      </c>
      <c r="Q964" s="21" t="str">
        <f>IF(FLOTA!C964="","",FLOTA!C964)</f>
        <v/>
      </c>
      <c r="R964" s="21" t="str">
        <f>IF(FLOTA!D964="","",FLOTA!D964)</f>
        <v/>
      </c>
      <c r="S964" s="21" t="str">
        <f>IF(FLOTA!E964="","",FLOTA!E964)</f>
        <v/>
      </c>
      <c r="T964" s="21" t="str">
        <f>IF(FLOTA!F964="","",FLOTA!F964)</f>
        <v/>
      </c>
      <c r="U964" s="21" t="str">
        <f>IF(FLOTA!G964="","",FLOTA!G964)</f>
        <v/>
      </c>
      <c r="V964" s="21" t="str">
        <f>IF(FLOTA!H964="","",FLOTA!H964)</f>
        <v/>
      </c>
      <c r="W964" s="21" t="str">
        <f>IF(FLOTA!L964="","",FLOTA!L964)</f>
        <v/>
      </c>
      <c r="X964" s="25" t="str">
        <f t="shared" si="144"/>
        <v/>
      </c>
      <c r="Y964" s="24" t="str">
        <f t="shared" si="145"/>
        <v/>
      </c>
      <c r="Z964" s="25" t="str">
        <f t="shared" si="146"/>
        <v/>
      </c>
    </row>
    <row r="965" spans="9:26">
      <c r="I965" s="24">
        <f t="shared" si="138"/>
        <v>0</v>
      </c>
      <c r="J965" s="24" t="str">
        <f t="shared" si="139"/>
        <v>NO</v>
      </c>
      <c r="K965" s="24" t="str">
        <f t="shared" si="140"/>
        <v>NO</v>
      </c>
      <c r="L965" s="24" t="str">
        <f t="shared" si="141"/>
        <v>NO</v>
      </c>
      <c r="M965" s="24" t="str">
        <f t="shared" si="142"/>
        <v>NO</v>
      </c>
      <c r="N965" s="18" t="str">
        <f t="shared" si="143"/>
        <v/>
      </c>
      <c r="O965" s="21" t="str">
        <f>IF(FLOTA!A965="","",FLOTA!A965)</f>
        <v/>
      </c>
      <c r="P965" s="21" t="str">
        <f>IF(FLOTA!B965="","",FLOTA!B965)</f>
        <v/>
      </c>
      <c r="Q965" s="21" t="str">
        <f>IF(FLOTA!C965="","",FLOTA!C965)</f>
        <v/>
      </c>
      <c r="R965" s="21" t="str">
        <f>IF(FLOTA!D965="","",FLOTA!D965)</f>
        <v/>
      </c>
      <c r="S965" s="21" t="str">
        <f>IF(FLOTA!E965="","",FLOTA!E965)</f>
        <v/>
      </c>
      <c r="T965" s="21" t="str">
        <f>IF(FLOTA!F965="","",FLOTA!F965)</f>
        <v/>
      </c>
      <c r="U965" s="21" t="str">
        <f>IF(FLOTA!G965="","",FLOTA!G965)</f>
        <v/>
      </c>
      <c r="V965" s="21" t="str">
        <f>IF(FLOTA!H965="","",FLOTA!H965)</f>
        <v/>
      </c>
      <c r="W965" s="21" t="str">
        <f>IF(FLOTA!L965="","",FLOTA!L965)</f>
        <v/>
      </c>
      <c r="X965" s="25" t="str">
        <f t="shared" si="144"/>
        <v/>
      </c>
      <c r="Y965" s="24" t="str">
        <f t="shared" si="145"/>
        <v/>
      </c>
      <c r="Z965" s="25" t="str">
        <f t="shared" si="146"/>
        <v/>
      </c>
    </row>
    <row r="966" spans="9:26">
      <c r="I966" s="24">
        <f t="shared" si="138"/>
        <v>0</v>
      </c>
      <c r="J966" s="24" t="str">
        <f t="shared" si="139"/>
        <v>NO</v>
      </c>
      <c r="K966" s="24" t="str">
        <f t="shared" si="140"/>
        <v>NO</v>
      </c>
      <c r="L966" s="24" t="str">
        <f t="shared" si="141"/>
        <v>NO</v>
      </c>
      <c r="M966" s="24" t="str">
        <f t="shared" si="142"/>
        <v>NO</v>
      </c>
      <c r="N966" s="18" t="str">
        <f t="shared" si="143"/>
        <v/>
      </c>
      <c r="O966" s="21" t="str">
        <f>IF(FLOTA!A966="","",FLOTA!A966)</f>
        <v/>
      </c>
      <c r="P966" s="21" t="str">
        <f>IF(FLOTA!B966="","",FLOTA!B966)</f>
        <v/>
      </c>
      <c r="Q966" s="21" t="str">
        <f>IF(FLOTA!C966="","",FLOTA!C966)</f>
        <v/>
      </c>
      <c r="R966" s="21" t="str">
        <f>IF(FLOTA!D966="","",FLOTA!D966)</f>
        <v/>
      </c>
      <c r="S966" s="21" t="str">
        <f>IF(FLOTA!E966="","",FLOTA!E966)</f>
        <v/>
      </c>
      <c r="T966" s="21" t="str">
        <f>IF(FLOTA!F966="","",FLOTA!F966)</f>
        <v/>
      </c>
      <c r="U966" s="21" t="str">
        <f>IF(FLOTA!G966="","",FLOTA!G966)</f>
        <v/>
      </c>
      <c r="V966" s="21" t="str">
        <f>IF(FLOTA!H966="","",FLOTA!H966)</f>
        <v/>
      </c>
      <c r="W966" s="21" t="str">
        <f>IF(FLOTA!L966="","",FLOTA!L966)</f>
        <v/>
      </c>
      <c r="X966" s="25" t="str">
        <f t="shared" si="144"/>
        <v/>
      </c>
      <c r="Y966" s="24" t="str">
        <f t="shared" si="145"/>
        <v/>
      </c>
      <c r="Z966" s="25" t="str">
        <f t="shared" si="146"/>
        <v/>
      </c>
    </row>
    <row r="967" spans="9:26">
      <c r="I967" s="24">
        <f t="shared" si="138"/>
        <v>0</v>
      </c>
      <c r="J967" s="24" t="str">
        <f t="shared" si="139"/>
        <v>NO</v>
      </c>
      <c r="K967" s="24" t="str">
        <f t="shared" si="140"/>
        <v>NO</v>
      </c>
      <c r="L967" s="24" t="str">
        <f t="shared" si="141"/>
        <v>NO</v>
      </c>
      <c r="M967" s="24" t="str">
        <f t="shared" si="142"/>
        <v>NO</v>
      </c>
      <c r="N967" s="18" t="str">
        <f t="shared" si="143"/>
        <v/>
      </c>
      <c r="O967" s="21" t="str">
        <f>IF(FLOTA!A967="","",FLOTA!A967)</f>
        <v/>
      </c>
      <c r="P967" s="21" t="str">
        <f>IF(FLOTA!B967="","",FLOTA!B967)</f>
        <v/>
      </c>
      <c r="Q967" s="21" t="str">
        <f>IF(FLOTA!C967="","",FLOTA!C967)</f>
        <v/>
      </c>
      <c r="R967" s="21" t="str">
        <f>IF(FLOTA!D967="","",FLOTA!D967)</f>
        <v/>
      </c>
      <c r="S967" s="21" t="str">
        <f>IF(FLOTA!E967="","",FLOTA!E967)</f>
        <v/>
      </c>
      <c r="T967" s="21" t="str">
        <f>IF(FLOTA!F967="","",FLOTA!F967)</f>
        <v/>
      </c>
      <c r="U967" s="21" t="str">
        <f>IF(FLOTA!G967="","",FLOTA!G967)</f>
        <v/>
      </c>
      <c r="V967" s="21" t="str">
        <f>IF(FLOTA!H967="","",FLOTA!H967)</f>
        <v/>
      </c>
      <c r="W967" s="21" t="str">
        <f>IF(FLOTA!L967="","",FLOTA!L967)</f>
        <v/>
      </c>
      <c r="X967" s="25" t="str">
        <f t="shared" si="144"/>
        <v/>
      </c>
      <c r="Y967" s="24" t="str">
        <f t="shared" si="145"/>
        <v/>
      </c>
      <c r="Z967" s="25" t="str">
        <f t="shared" si="146"/>
        <v/>
      </c>
    </row>
    <row r="968" spans="9:26">
      <c r="I968" s="24">
        <f t="shared" si="138"/>
        <v>0</v>
      </c>
      <c r="J968" s="24" t="str">
        <f t="shared" si="139"/>
        <v>NO</v>
      </c>
      <c r="K968" s="24" t="str">
        <f t="shared" si="140"/>
        <v>NO</v>
      </c>
      <c r="L968" s="24" t="str">
        <f t="shared" si="141"/>
        <v>NO</v>
      </c>
      <c r="M968" s="24" t="str">
        <f t="shared" si="142"/>
        <v>NO</v>
      </c>
      <c r="N968" s="18" t="str">
        <f t="shared" si="143"/>
        <v/>
      </c>
      <c r="O968" s="21" t="str">
        <f>IF(FLOTA!A968="","",FLOTA!A968)</f>
        <v/>
      </c>
      <c r="P968" s="21" t="str">
        <f>IF(FLOTA!B968="","",FLOTA!B968)</f>
        <v/>
      </c>
      <c r="Q968" s="21" t="str">
        <f>IF(FLOTA!C968="","",FLOTA!C968)</f>
        <v/>
      </c>
      <c r="R968" s="21" t="str">
        <f>IF(FLOTA!D968="","",FLOTA!D968)</f>
        <v/>
      </c>
      <c r="S968" s="21" t="str">
        <f>IF(FLOTA!E968="","",FLOTA!E968)</f>
        <v/>
      </c>
      <c r="T968" s="21" t="str">
        <f>IF(FLOTA!F968="","",FLOTA!F968)</f>
        <v/>
      </c>
      <c r="U968" s="21" t="str">
        <f>IF(FLOTA!G968="","",FLOTA!G968)</f>
        <v/>
      </c>
      <c r="V968" s="21" t="str">
        <f>IF(FLOTA!H968="","",FLOTA!H968)</f>
        <v/>
      </c>
      <c r="W968" s="21" t="str">
        <f>IF(FLOTA!L968="","",FLOTA!L968)</f>
        <v/>
      </c>
      <c r="X968" s="25" t="str">
        <f t="shared" si="144"/>
        <v/>
      </c>
      <c r="Y968" s="24" t="str">
        <f t="shared" si="145"/>
        <v/>
      </c>
      <c r="Z968" s="25" t="str">
        <f t="shared" si="146"/>
        <v/>
      </c>
    </row>
    <row r="969" spans="9:26">
      <c r="I969" s="24">
        <f t="shared" si="138"/>
        <v>0</v>
      </c>
      <c r="J969" s="24" t="str">
        <f t="shared" si="139"/>
        <v>NO</v>
      </c>
      <c r="K969" s="24" t="str">
        <f t="shared" si="140"/>
        <v>NO</v>
      </c>
      <c r="L969" s="24" t="str">
        <f t="shared" si="141"/>
        <v>NO</v>
      </c>
      <c r="M969" s="24" t="str">
        <f t="shared" si="142"/>
        <v>NO</v>
      </c>
      <c r="N969" s="18" t="str">
        <f t="shared" si="143"/>
        <v/>
      </c>
      <c r="O969" s="21" t="str">
        <f>IF(FLOTA!A969="","",FLOTA!A969)</f>
        <v/>
      </c>
      <c r="P969" s="21" t="str">
        <f>IF(FLOTA!B969="","",FLOTA!B969)</f>
        <v/>
      </c>
      <c r="Q969" s="21" t="str">
        <f>IF(FLOTA!C969="","",FLOTA!C969)</f>
        <v/>
      </c>
      <c r="R969" s="21" t="str">
        <f>IF(FLOTA!D969="","",FLOTA!D969)</f>
        <v/>
      </c>
      <c r="S969" s="21" t="str">
        <f>IF(FLOTA!E969="","",FLOTA!E969)</f>
        <v/>
      </c>
      <c r="T969" s="21" t="str">
        <f>IF(FLOTA!F969="","",FLOTA!F969)</f>
        <v/>
      </c>
      <c r="U969" s="21" t="str">
        <f>IF(FLOTA!G969="","",FLOTA!G969)</f>
        <v/>
      </c>
      <c r="V969" s="21" t="str">
        <f>IF(FLOTA!H969="","",FLOTA!H969)</f>
        <v/>
      </c>
      <c r="W969" s="21" t="str">
        <f>IF(FLOTA!L969="","",FLOTA!L969)</f>
        <v/>
      </c>
      <c r="X969" s="25" t="str">
        <f t="shared" si="144"/>
        <v/>
      </c>
      <c r="Y969" s="24" t="str">
        <f t="shared" si="145"/>
        <v/>
      </c>
      <c r="Z969" s="25" t="str">
        <f t="shared" si="146"/>
        <v/>
      </c>
    </row>
    <row r="970" spans="9:26">
      <c r="I970" s="24">
        <f t="shared" si="138"/>
        <v>0</v>
      </c>
      <c r="J970" s="24" t="str">
        <f t="shared" si="139"/>
        <v>NO</v>
      </c>
      <c r="K970" s="24" t="str">
        <f t="shared" si="140"/>
        <v>NO</v>
      </c>
      <c r="L970" s="24" t="str">
        <f t="shared" si="141"/>
        <v>NO</v>
      </c>
      <c r="M970" s="24" t="str">
        <f t="shared" si="142"/>
        <v>NO</v>
      </c>
      <c r="N970" s="18" t="str">
        <f t="shared" si="143"/>
        <v/>
      </c>
      <c r="O970" s="21" t="str">
        <f>IF(FLOTA!A970="","",FLOTA!A970)</f>
        <v/>
      </c>
      <c r="P970" s="21" t="str">
        <f>IF(FLOTA!B970="","",FLOTA!B970)</f>
        <v/>
      </c>
      <c r="Q970" s="21" t="str">
        <f>IF(FLOTA!C970="","",FLOTA!C970)</f>
        <v/>
      </c>
      <c r="R970" s="21" t="str">
        <f>IF(FLOTA!D970="","",FLOTA!D970)</f>
        <v/>
      </c>
      <c r="S970" s="21" t="str">
        <f>IF(FLOTA!E970="","",FLOTA!E970)</f>
        <v/>
      </c>
      <c r="T970" s="21" t="str">
        <f>IF(FLOTA!F970="","",FLOTA!F970)</f>
        <v/>
      </c>
      <c r="U970" s="21" t="str">
        <f>IF(FLOTA!G970="","",FLOTA!G970)</f>
        <v/>
      </c>
      <c r="V970" s="21" t="str">
        <f>IF(FLOTA!H970="","",FLOTA!H970)</f>
        <v/>
      </c>
      <c r="W970" s="21" t="str">
        <f>IF(FLOTA!L970="","",FLOTA!L970)</f>
        <v/>
      </c>
      <c r="X970" s="25" t="str">
        <f t="shared" si="144"/>
        <v/>
      </c>
      <c r="Y970" s="24" t="str">
        <f t="shared" si="145"/>
        <v/>
      </c>
      <c r="Z970" s="25" t="str">
        <f t="shared" si="146"/>
        <v/>
      </c>
    </row>
    <row r="971" spans="9:26">
      <c r="I971" s="24">
        <f t="shared" si="138"/>
        <v>0</v>
      </c>
      <c r="J971" s="24" t="str">
        <f t="shared" si="139"/>
        <v>NO</v>
      </c>
      <c r="K971" s="24" t="str">
        <f t="shared" si="140"/>
        <v>NO</v>
      </c>
      <c r="L971" s="24" t="str">
        <f t="shared" si="141"/>
        <v>NO</v>
      </c>
      <c r="M971" s="24" t="str">
        <f t="shared" si="142"/>
        <v>NO</v>
      </c>
      <c r="N971" s="18" t="str">
        <f t="shared" si="143"/>
        <v/>
      </c>
      <c r="O971" s="21" t="str">
        <f>IF(FLOTA!A971="","",FLOTA!A971)</f>
        <v/>
      </c>
      <c r="P971" s="21" t="str">
        <f>IF(FLOTA!B971="","",FLOTA!B971)</f>
        <v/>
      </c>
      <c r="Q971" s="21" t="str">
        <f>IF(FLOTA!C971="","",FLOTA!C971)</f>
        <v/>
      </c>
      <c r="R971" s="21" t="str">
        <f>IF(FLOTA!D971="","",FLOTA!D971)</f>
        <v/>
      </c>
      <c r="S971" s="21" t="str">
        <f>IF(FLOTA!E971="","",FLOTA!E971)</f>
        <v/>
      </c>
      <c r="T971" s="21" t="str">
        <f>IF(FLOTA!F971="","",FLOTA!F971)</f>
        <v/>
      </c>
      <c r="U971" s="21" t="str">
        <f>IF(FLOTA!G971="","",FLOTA!G971)</f>
        <v/>
      </c>
      <c r="V971" s="21" t="str">
        <f>IF(FLOTA!H971="","",FLOTA!H971)</f>
        <v/>
      </c>
      <c r="W971" s="21" t="str">
        <f>IF(FLOTA!L971="","",FLOTA!L971)</f>
        <v/>
      </c>
      <c r="X971" s="25" t="str">
        <f t="shared" si="144"/>
        <v/>
      </c>
      <c r="Y971" s="24" t="str">
        <f t="shared" si="145"/>
        <v/>
      </c>
      <c r="Z971" s="25" t="str">
        <f t="shared" si="146"/>
        <v/>
      </c>
    </row>
    <row r="972" spans="9:26">
      <c r="I972" s="24">
        <f t="shared" si="138"/>
        <v>0</v>
      </c>
      <c r="J972" s="24" t="str">
        <f t="shared" si="139"/>
        <v>NO</v>
      </c>
      <c r="K972" s="24" t="str">
        <f t="shared" si="140"/>
        <v>NO</v>
      </c>
      <c r="L972" s="24" t="str">
        <f t="shared" si="141"/>
        <v>NO</v>
      </c>
      <c r="M972" s="24" t="str">
        <f t="shared" si="142"/>
        <v>NO</v>
      </c>
      <c r="N972" s="18" t="str">
        <f t="shared" si="143"/>
        <v/>
      </c>
      <c r="O972" s="21" t="str">
        <f>IF(FLOTA!A972="","",FLOTA!A972)</f>
        <v/>
      </c>
      <c r="P972" s="21" t="str">
        <f>IF(FLOTA!B972="","",FLOTA!B972)</f>
        <v/>
      </c>
      <c r="Q972" s="21" t="str">
        <f>IF(FLOTA!C972="","",FLOTA!C972)</f>
        <v/>
      </c>
      <c r="R972" s="21" t="str">
        <f>IF(FLOTA!D972="","",FLOTA!D972)</f>
        <v/>
      </c>
      <c r="S972" s="21" t="str">
        <f>IF(FLOTA!E972="","",FLOTA!E972)</f>
        <v/>
      </c>
      <c r="T972" s="21" t="str">
        <f>IF(FLOTA!F972="","",FLOTA!F972)</f>
        <v/>
      </c>
      <c r="U972" s="21" t="str">
        <f>IF(FLOTA!G972="","",FLOTA!G972)</f>
        <v/>
      </c>
      <c r="V972" s="21" t="str">
        <f>IF(FLOTA!H972="","",FLOTA!H972)</f>
        <v/>
      </c>
      <c r="W972" s="21" t="str">
        <f>IF(FLOTA!L972="","",FLOTA!L972)</f>
        <v/>
      </c>
      <c r="X972" s="25" t="str">
        <f t="shared" si="144"/>
        <v/>
      </c>
      <c r="Y972" s="24" t="str">
        <f t="shared" si="145"/>
        <v/>
      </c>
      <c r="Z972" s="25" t="str">
        <f t="shared" si="146"/>
        <v/>
      </c>
    </row>
    <row r="973" spans="9:26">
      <c r="I973" s="24">
        <f t="shared" si="138"/>
        <v>0</v>
      </c>
      <c r="J973" s="24" t="str">
        <f t="shared" si="139"/>
        <v>NO</v>
      </c>
      <c r="K973" s="24" t="str">
        <f t="shared" si="140"/>
        <v>NO</v>
      </c>
      <c r="L973" s="24" t="str">
        <f t="shared" si="141"/>
        <v>NO</v>
      </c>
      <c r="M973" s="24" t="str">
        <f t="shared" si="142"/>
        <v>NO</v>
      </c>
      <c r="N973" s="18" t="str">
        <f t="shared" si="143"/>
        <v/>
      </c>
      <c r="O973" s="21" t="str">
        <f>IF(FLOTA!A973="","",FLOTA!A973)</f>
        <v/>
      </c>
      <c r="P973" s="21" t="str">
        <f>IF(FLOTA!B973="","",FLOTA!B973)</f>
        <v/>
      </c>
      <c r="Q973" s="21" t="str">
        <f>IF(FLOTA!C973="","",FLOTA!C973)</f>
        <v/>
      </c>
      <c r="R973" s="21" t="str">
        <f>IF(FLOTA!D973="","",FLOTA!D973)</f>
        <v/>
      </c>
      <c r="S973" s="21" t="str">
        <f>IF(FLOTA!E973="","",FLOTA!E973)</f>
        <v/>
      </c>
      <c r="T973" s="21" t="str">
        <f>IF(FLOTA!F973="","",FLOTA!F973)</f>
        <v/>
      </c>
      <c r="U973" s="21" t="str">
        <f>IF(FLOTA!G973="","",FLOTA!G973)</f>
        <v/>
      </c>
      <c r="V973" s="21" t="str">
        <f>IF(FLOTA!H973="","",FLOTA!H973)</f>
        <v/>
      </c>
      <c r="W973" s="21" t="str">
        <f>IF(FLOTA!L973="","",FLOTA!L973)</f>
        <v/>
      </c>
      <c r="X973" s="25" t="str">
        <f t="shared" si="144"/>
        <v/>
      </c>
      <c r="Y973" s="24" t="str">
        <f t="shared" si="145"/>
        <v/>
      </c>
      <c r="Z973" s="25" t="str">
        <f t="shared" si="146"/>
        <v/>
      </c>
    </row>
    <row r="974" spans="9:26">
      <c r="I974" s="24">
        <f t="shared" si="138"/>
        <v>0</v>
      </c>
      <c r="J974" s="24" t="str">
        <f t="shared" si="139"/>
        <v>NO</v>
      </c>
      <c r="K974" s="24" t="str">
        <f t="shared" si="140"/>
        <v>NO</v>
      </c>
      <c r="L974" s="24" t="str">
        <f t="shared" si="141"/>
        <v>NO</v>
      </c>
      <c r="M974" s="24" t="str">
        <f t="shared" si="142"/>
        <v>NO</v>
      </c>
      <c r="N974" s="18" t="str">
        <f t="shared" si="143"/>
        <v/>
      </c>
      <c r="O974" s="21" t="str">
        <f>IF(FLOTA!A974="","",FLOTA!A974)</f>
        <v/>
      </c>
      <c r="P974" s="21" t="str">
        <f>IF(FLOTA!B974="","",FLOTA!B974)</f>
        <v/>
      </c>
      <c r="Q974" s="21" t="str">
        <f>IF(FLOTA!C974="","",FLOTA!C974)</f>
        <v/>
      </c>
      <c r="R974" s="21" t="str">
        <f>IF(FLOTA!D974="","",FLOTA!D974)</f>
        <v/>
      </c>
      <c r="S974" s="21" t="str">
        <f>IF(FLOTA!E974="","",FLOTA!E974)</f>
        <v/>
      </c>
      <c r="T974" s="21" t="str">
        <f>IF(FLOTA!F974="","",FLOTA!F974)</f>
        <v/>
      </c>
      <c r="U974" s="21" t="str">
        <f>IF(FLOTA!G974="","",FLOTA!G974)</f>
        <v/>
      </c>
      <c r="V974" s="21" t="str">
        <f>IF(FLOTA!H974="","",FLOTA!H974)</f>
        <v/>
      </c>
      <c r="W974" s="21" t="str">
        <f>IF(FLOTA!L974="","",FLOTA!L974)</f>
        <v/>
      </c>
      <c r="X974" s="25" t="str">
        <f t="shared" si="144"/>
        <v/>
      </c>
      <c r="Y974" s="24" t="str">
        <f t="shared" si="145"/>
        <v/>
      </c>
      <c r="Z974" s="25" t="str">
        <f t="shared" si="146"/>
        <v/>
      </c>
    </row>
    <row r="975" spans="9:26">
      <c r="I975" s="24">
        <f t="shared" si="138"/>
        <v>0</v>
      </c>
      <c r="J975" s="24" t="str">
        <f t="shared" si="139"/>
        <v>NO</v>
      </c>
      <c r="K975" s="24" t="str">
        <f t="shared" si="140"/>
        <v>NO</v>
      </c>
      <c r="L975" s="24" t="str">
        <f t="shared" si="141"/>
        <v>NO</v>
      </c>
      <c r="M975" s="24" t="str">
        <f t="shared" si="142"/>
        <v>NO</v>
      </c>
      <c r="N975" s="18" t="str">
        <f t="shared" si="143"/>
        <v/>
      </c>
      <c r="O975" s="21" t="str">
        <f>IF(FLOTA!A975="","",FLOTA!A975)</f>
        <v/>
      </c>
      <c r="P975" s="21" t="str">
        <f>IF(FLOTA!B975="","",FLOTA!B975)</f>
        <v/>
      </c>
      <c r="Q975" s="21" t="str">
        <f>IF(FLOTA!C975="","",FLOTA!C975)</f>
        <v/>
      </c>
      <c r="R975" s="21" t="str">
        <f>IF(FLOTA!D975="","",FLOTA!D975)</f>
        <v/>
      </c>
      <c r="S975" s="21" t="str">
        <f>IF(FLOTA!E975="","",FLOTA!E975)</f>
        <v/>
      </c>
      <c r="T975" s="21" t="str">
        <f>IF(FLOTA!F975="","",FLOTA!F975)</f>
        <v/>
      </c>
      <c r="U975" s="21" t="str">
        <f>IF(FLOTA!G975="","",FLOTA!G975)</f>
        <v/>
      </c>
      <c r="V975" s="21" t="str">
        <f>IF(FLOTA!H975="","",FLOTA!H975)</f>
        <v/>
      </c>
      <c r="W975" s="21" t="str">
        <f>IF(FLOTA!L975="","",FLOTA!L975)</f>
        <v/>
      </c>
      <c r="X975" s="25" t="str">
        <f t="shared" si="144"/>
        <v/>
      </c>
      <c r="Y975" s="24" t="str">
        <f t="shared" si="145"/>
        <v/>
      </c>
      <c r="Z975" s="25" t="str">
        <f t="shared" si="146"/>
        <v/>
      </c>
    </row>
    <row r="976" spans="9:26">
      <c r="I976" s="24">
        <f t="shared" si="138"/>
        <v>0</v>
      </c>
      <c r="J976" s="24" t="str">
        <f t="shared" si="139"/>
        <v>NO</v>
      </c>
      <c r="K976" s="24" t="str">
        <f t="shared" si="140"/>
        <v>NO</v>
      </c>
      <c r="L976" s="24" t="str">
        <f t="shared" si="141"/>
        <v>NO</v>
      </c>
      <c r="M976" s="24" t="str">
        <f t="shared" si="142"/>
        <v>NO</v>
      </c>
      <c r="N976" s="18" t="str">
        <f t="shared" si="143"/>
        <v/>
      </c>
      <c r="O976" s="21" t="str">
        <f>IF(FLOTA!A976="","",FLOTA!A976)</f>
        <v/>
      </c>
      <c r="P976" s="21" t="str">
        <f>IF(FLOTA!B976="","",FLOTA!B976)</f>
        <v/>
      </c>
      <c r="Q976" s="21" t="str">
        <f>IF(FLOTA!C976="","",FLOTA!C976)</f>
        <v/>
      </c>
      <c r="R976" s="21" t="str">
        <f>IF(FLOTA!D976="","",FLOTA!D976)</f>
        <v/>
      </c>
      <c r="S976" s="21" t="str">
        <f>IF(FLOTA!E976="","",FLOTA!E976)</f>
        <v/>
      </c>
      <c r="T976" s="21" t="str">
        <f>IF(FLOTA!F976="","",FLOTA!F976)</f>
        <v/>
      </c>
      <c r="U976" s="21" t="str">
        <f>IF(FLOTA!G976="","",FLOTA!G976)</f>
        <v/>
      </c>
      <c r="V976" s="21" t="str">
        <f>IF(FLOTA!H976="","",FLOTA!H976)</f>
        <v/>
      </c>
      <c r="W976" s="21" t="str">
        <f>IF(FLOTA!L976="","",FLOTA!L976)</f>
        <v/>
      </c>
      <c r="X976" s="25" t="str">
        <f t="shared" si="144"/>
        <v/>
      </c>
      <c r="Y976" s="24" t="str">
        <f t="shared" si="145"/>
        <v/>
      </c>
      <c r="Z976" s="25" t="str">
        <f t="shared" si="146"/>
        <v/>
      </c>
    </row>
    <row r="977" spans="9:26">
      <c r="I977" s="24">
        <f t="shared" si="138"/>
        <v>0</v>
      </c>
      <c r="J977" s="24" t="str">
        <f t="shared" si="139"/>
        <v>NO</v>
      </c>
      <c r="K977" s="24" t="str">
        <f t="shared" si="140"/>
        <v>NO</v>
      </c>
      <c r="L977" s="24" t="str">
        <f t="shared" si="141"/>
        <v>NO</v>
      </c>
      <c r="M977" s="24" t="str">
        <f t="shared" si="142"/>
        <v>NO</v>
      </c>
      <c r="N977" s="18" t="str">
        <f t="shared" si="143"/>
        <v/>
      </c>
      <c r="O977" s="21" t="str">
        <f>IF(FLOTA!A977="","",FLOTA!A977)</f>
        <v/>
      </c>
      <c r="P977" s="21" t="str">
        <f>IF(FLOTA!B977="","",FLOTA!B977)</f>
        <v/>
      </c>
      <c r="Q977" s="21" t="str">
        <f>IF(FLOTA!C977="","",FLOTA!C977)</f>
        <v/>
      </c>
      <c r="R977" s="21" t="str">
        <f>IF(FLOTA!D977="","",FLOTA!D977)</f>
        <v/>
      </c>
      <c r="S977" s="21" t="str">
        <f>IF(FLOTA!E977="","",FLOTA!E977)</f>
        <v/>
      </c>
      <c r="T977" s="21" t="str">
        <f>IF(FLOTA!F977="","",FLOTA!F977)</f>
        <v/>
      </c>
      <c r="U977" s="21" t="str">
        <f>IF(FLOTA!G977="","",FLOTA!G977)</f>
        <v/>
      </c>
      <c r="V977" s="21" t="str">
        <f>IF(FLOTA!H977="","",FLOTA!H977)</f>
        <v/>
      </c>
      <c r="W977" s="21" t="str">
        <f>IF(FLOTA!L977="","",FLOTA!L977)</f>
        <v/>
      </c>
      <c r="X977" s="25" t="str">
        <f t="shared" si="144"/>
        <v/>
      </c>
      <c r="Y977" s="24" t="str">
        <f t="shared" si="145"/>
        <v/>
      </c>
      <c r="Z977" s="25" t="str">
        <f t="shared" si="146"/>
        <v/>
      </c>
    </row>
    <row r="978" spans="9:26">
      <c r="I978" s="24">
        <f t="shared" si="138"/>
        <v>0</v>
      </c>
      <c r="J978" s="24" t="str">
        <f t="shared" si="139"/>
        <v>NO</v>
      </c>
      <c r="K978" s="24" t="str">
        <f t="shared" si="140"/>
        <v>NO</v>
      </c>
      <c r="L978" s="24" t="str">
        <f t="shared" si="141"/>
        <v>NO</v>
      </c>
      <c r="M978" s="24" t="str">
        <f t="shared" si="142"/>
        <v>NO</v>
      </c>
      <c r="N978" s="18" t="str">
        <f t="shared" si="143"/>
        <v/>
      </c>
      <c r="O978" s="21" t="str">
        <f>IF(FLOTA!A978="","",FLOTA!A978)</f>
        <v/>
      </c>
      <c r="P978" s="21" t="str">
        <f>IF(FLOTA!B978="","",FLOTA!B978)</f>
        <v/>
      </c>
      <c r="Q978" s="21" t="str">
        <f>IF(FLOTA!C978="","",FLOTA!C978)</f>
        <v/>
      </c>
      <c r="R978" s="21" t="str">
        <f>IF(FLOTA!D978="","",FLOTA!D978)</f>
        <v/>
      </c>
      <c r="S978" s="21" t="str">
        <f>IF(FLOTA!E978="","",FLOTA!E978)</f>
        <v/>
      </c>
      <c r="T978" s="21" t="str">
        <f>IF(FLOTA!F978="","",FLOTA!F978)</f>
        <v/>
      </c>
      <c r="U978" s="21" t="str">
        <f>IF(FLOTA!G978="","",FLOTA!G978)</f>
        <v/>
      </c>
      <c r="V978" s="21" t="str">
        <f>IF(FLOTA!H978="","",FLOTA!H978)</f>
        <v/>
      </c>
      <c r="W978" s="21" t="str">
        <f>IF(FLOTA!L978="","",FLOTA!L978)</f>
        <v/>
      </c>
      <c r="X978" s="25" t="str">
        <f t="shared" si="144"/>
        <v/>
      </c>
      <c r="Y978" s="24" t="str">
        <f t="shared" si="145"/>
        <v/>
      </c>
      <c r="Z978" s="25" t="str">
        <f t="shared" si="146"/>
        <v/>
      </c>
    </row>
    <row r="979" spans="9:26">
      <c r="I979" s="24">
        <f t="shared" si="138"/>
        <v>0</v>
      </c>
      <c r="J979" s="24" t="str">
        <f t="shared" si="139"/>
        <v>NO</v>
      </c>
      <c r="K979" s="24" t="str">
        <f t="shared" si="140"/>
        <v>NO</v>
      </c>
      <c r="L979" s="24" t="str">
        <f t="shared" si="141"/>
        <v>NO</v>
      </c>
      <c r="M979" s="24" t="str">
        <f t="shared" si="142"/>
        <v>NO</v>
      </c>
      <c r="N979" s="18" t="str">
        <f t="shared" si="143"/>
        <v/>
      </c>
      <c r="O979" s="21" t="str">
        <f>IF(FLOTA!A979="","",FLOTA!A979)</f>
        <v/>
      </c>
      <c r="P979" s="21" t="str">
        <f>IF(FLOTA!B979="","",FLOTA!B979)</f>
        <v/>
      </c>
      <c r="Q979" s="21" t="str">
        <f>IF(FLOTA!C979="","",FLOTA!C979)</f>
        <v/>
      </c>
      <c r="R979" s="21" t="str">
        <f>IF(FLOTA!D979="","",FLOTA!D979)</f>
        <v/>
      </c>
      <c r="S979" s="21" t="str">
        <f>IF(FLOTA!E979="","",FLOTA!E979)</f>
        <v/>
      </c>
      <c r="T979" s="21" t="str">
        <f>IF(FLOTA!F979="","",FLOTA!F979)</f>
        <v/>
      </c>
      <c r="U979" s="21" t="str">
        <f>IF(FLOTA!G979="","",FLOTA!G979)</f>
        <v/>
      </c>
      <c r="V979" s="21" t="str">
        <f>IF(FLOTA!H979="","",FLOTA!H979)</f>
        <v/>
      </c>
      <c r="W979" s="21" t="str">
        <f>IF(FLOTA!L979="","",FLOTA!L979)</f>
        <v/>
      </c>
      <c r="X979" s="25" t="str">
        <f t="shared" si="144"/>
        <v/>
      </c>
      <c r="Y979" s="24" t="str">
        <f t="shared" si="145"/>
        <v/>
      </c>
      <c r="Z979" s="25" t="str">
        <f t="shared" si="146"/>
        <v/>
      </c>
    </row>
    <row r="980" spans="9:26">
      <c r="I980" s="24">
        <f t="shared" si="138"/>
        <v>0</v>
      </c>
      <c r="J980" s="24" t="str">
        <f t="shared" si="139"/>
        <v>NO</v>
      </c>
      <c r="K980" s="24" t="str">
        <f t="shared" si="140"/>
        <v>NO</v>
      </c>
      <c r="L980" s="24" t="str">
        <f t="shared" si="141"/>
        <v>NO</v>
      </c>
      <c r="M980" s="24" t="str">
        <f t="shared" si="142"/>
        <v>NO</v>
      </c>
      <c r="N980" s="18" t="str">
        <f t="shared" si="143"/>
        <v/>
      </c>
      <c r="O980" s="21" t="str">
        <f>IF(FLOTA!A980="","",FLOTA!A980)</f>
        <v/>
      </c>
      <c r="P980" s="21" t="str">
        <f>IF(FLOTA!B980="","",FLOTA!B980)</f>
        <v/>
      </c>
      <c r="Q980" s="21" t="str">
        <f>IF(FLOTA!C980="","",FLOTA!C980)</f>
        <v/>
      </c>
      <c r="R980" s="21" t="str">
        <f>IF(FLOTA!D980="","",FLOTA!D980)</f>
        <v/>
      </c>
      <c r="S980" s="21" t="str">
        <f>IF(FLOTA!E980="","",FLOTA!E980)</f>
        <v/>
      </c>
      <c r="T980" s="21" t="str">
        <f>IF(FLOTA!F980="","",FLOTA!F980)</f>
        <v/>
      </c>
      <c r="U980" s="21" t="str">
        <f>IF(FLOTA!G980="","",FLOTA!G980)</f>
        <v/>
      </c>
      <c r="V980" s="21" t="str">
        <f>IF(FLOTA!H980="","",FLOTA!H980)</f>
        <v/>
      </c>
      <c r="W980" s="21" t="str">
        <f>IF(FLOTA!L980="","",FLOTA!L980)</f>
        <v/>
      </c>
      <c r="X980" s="25" t="str">
        <f t="shared" si="144"/>
        <v/>
      </c>
      <c r="Y980" s="24" t="str">
        <f t="shared" si="145"/>
        <v/>
      </c>
      <c r="Z980" s="25" t="str">
        <f t="shared" si="146"/>
        <v/>
      </c>
    </row>
    <row r="981" spans="9:26">
      <c r="I981" s="24">
        <f t="shared" si="138"/>
        <v>0</v>
      </c>
      <c r="J981" s="24" t="str">
        <f t="shared" si="139"/>
        <v>NO</v>
      </c>
      <c r="K981" s="24" t="str">
        <f t="shared" si="140"/>
        <v>NO</v>
      </c>
      <c r="L981" s="24" t="str">
        <f t="shared" si="141"/>
        <v>NO</v>
      </c>
      <c r="M981" s="24" t="str">
        <f t="shared" si="142"/>
        <v>NO</v>
      </c>
      <c r="N981" s="18" t="str">
        <f t="shared" si="143"/>
        <v/>
      </c>
      <c r="O981" s="21" t="str">
        <f>IF(FLOTA!A981="","",FLOTA!A981)</f>
        <v/>
      </c>
      <c r="P981" s="21" t="str">
        <f>IF(FLOTA!B981="","",FLOTA!B981)</f>
        <v/>
      </c>
      <c r="Q981" s="21" t="str">
        <f>IF(FLOTA!C981="","",FLOTA!C981)</f>
        <v/>
      </c>
      <c r="R981" s="21" t="str">
        <f>IF(FLOTA!D981="","",FLOTA!D981)</f>
        <v/>
      </c>
      <c r="S981" s="21" t="str">
        <f>IF(FLOTA!E981="","",FLOTA!E981)</f>
        <v/>
      </c>
      <c r="T981" s="21" t="str">
        <f>IF(FLOTA!F981="","",FLOTA!F981)</f>
        <v/>
      </c>
      <c r="U981" s="21" t="str">
        <f>IF(FLOTA!G981="","",FLOTA!G981)</f>
        <v/>
      </c>
      <c r="V981" s="21" t="str">
        <f>IF(FLOTA!H981="","",FLOTA!H981)</f>
        <v/>
      </c>
      <c r="W981" s="21" t="str">
        <f>IF(FLOTA!L981="","",FLOTA!L981)</f>
        <v/>
      </c>
      <c r="X981" s="25" t="str">
        <f t="shared" si="144"/>
        <v/>
      </c>
      <c r="Y981" s="24" t="str">
        <f t="shared" si="145"/>
        <v/>
      </c>
      <c r="Z981" s="25" t="str">
        <f t="shared" si="146"/>
        <v/>
      </c>
    </row>
    <row r="982" spans="9:26">
      <c r="I982" s="24">
        <f t="shared" si="138"/>
        <v>0</v>
      </c>
      <c r="J982" s="24" t="str">
        <f t="shared" si="139"/>
        <v>NO</v>
      </c>
      <c r="K982" s="24" t="str">
        <f t="shared" si="140"/>
        <v>NO</v>
      </c>
      <c r="L982" s="24" t="str">
        <f t="shared" si="141"/>
        <v>NO</v>
      </c>
      <c r="M982" s="24" t="str">
        <f t="shared" si="142"/>
        <v>NO</v>
      </c>
      <c r="N982" s="18" t="str">
        <f t="shared" si="143"/>
        <v/>
      </c>
      <c r="O982" s="21" t="str">
        <f>IF(FLOTA!A982="","",FLOTA!A982)</f>
        <v/>
      </c>
      <c r="P982" s="21" t="str">
        <f>IF(FLOTA!B982="","",FLOTA!B982)</f>
        <v/>
      </c>
      <c r="Q982" s="21" t="str">
        <f>IF(FLOTA!C982="","",FLOTA!C982)</f>
        <v/>
      </c>
      <c r="R982" s="21" t="str">
        <f>IF(FLOTA!D982="","",FLOTA!D982)</f>
        <v/>
      </c>
      <c r="S982" s="21" t="str">
        <f>IF(FLOTA!E982="","",FLOTA!E982)</f>
        <v/>
      </c>
      <c r="T982" s="21" t="str">
        <f>IF(FLOTA!F982="","",FLOTA!F982)</f>
        <v/>
      </c>
      <c r="U982" s="21" t="str">
        <f>IF(FLOTA!G982="","",FLOTA!G982)</f>
        <v/>
      </c>
      <c r="V982" s="21" t="str">
        <f>IF(FLOTA!H982="","",FLOTA!H982)</f>
        <v/>
      </c>
      <c r="W982" s="21" t="str">
        <f>IF(FLOTA!L982="","",FLOTA!L982)</f>
        <v/>
      </c>
      <c r="X982" s="25" t="str">
        <f t="shared" si="144"/>
        <v/>
      </c>
      <c r="Y982" s="24" t="str">
        <f t="shared" si="145"/>
        <v/>
      </c>
      <c r="Z982" s="25" t="str">
        <f t="shared" si="146"/>
        <v/>
      </c>
    </row>
    <row r="983" spans="9:26">
      <c r="I983" s="24">
        <f t="shared" si="138"/>
        <v>0</v>
      </c>
      <c r="J983" s="24" t="str">
        <f t="shared" si="139"/>
        <v>NO</v>
      </c>
      <c r="K983" s="24" t="str">
        <f t="shared" si="140"/>
        <v>NO</v>
      </c>
      <c r="L983" s="24" t="str">
        <f t="shared" si="141"/>
        <v>NO</v>
      </c>
      <c r="M983" s="24" t="str">
        <f t="shared" si="142"/>
        <v>NO</v>
      </c>
      <c r="N983" s="18" t="str">
        <f t="shared" si="143"/>
        <v/>
      </c>
      <c r="O983" s="21" t="str">
        <f>IF(FLOTA!A983="","",FLOTA!A983)</f>
        <v/>
      </c>
      <c r="P983" s="21" t="str">
        <f>IF(FLOTA!B983="","",FLOTA!B983)</f>
        <v/>
      </c>
      <c r="Q983" s="21" t="str">
        <f>IF(FLOTA!C983="","",FLOTA!C983)</f>
        <v/>
      </c>
      <c r="R983" s="21" t="str">
        <f>IF(FLOTA!D983="","",FLOTA!D983)</f>
        <v/>
      </c>
      <c r="S983" s="21" t="str">
        <f>IF(FLOTA!E983="","",FLOTA!E983)</f>
        <v/>
      </c>
      <c r="T983" s="21" t="str">
        <f>IF(FLOTA!F983="","",FLOTA!F983)</f>
        <v/>
      </c>
      <c r="U983" s="21" t="str">
        <f>IF(FLOTA!G983="","",FLOTA!G983)</f>
        <v/>
      </c>
      <c r="V983" s="21" t="str">
        <f>IF(FLOTA!H983="","",FLOTA!H983)</f>
        <v/>
      </c>
      <c r="W983" s="21" t="str">
        <f>IF(FLOTA!L983="","",FLOTA!L983)</f>
        <v/>
      </c>
      <c r="X983" s="25" t="str">
        <f t="shared" si="144"/>
        <v/>
      </c>
      <c r="Y983" s="24" t="str">
        <f t="shared" si="145"/>
        <v/>
      </c>
      <c r="Z983" s="25" t="str">
        <f t="shared" si="146"/>
        <v/>
      </c>
    </row>
    <row r="984" spans="9:26">
      <c r="I984" s="24">
        <f t="shared" si="138"/>
        <v>0</v>
      </c>
      <c r="J984" s="24" t="str">
        <f t="shared" si="139"/>
        <v>NO</v>
      </c>
      <c r="K984" s="24" t="str">
        <f t="shared" si="140"/>
        <v>NO</v>
      </c>
      <c r="L984" s="24" t="str">
        <f t="shared" si="141"/>
        <v>NO</v>
      </c>
      <c r="M984" s="24" t="str">
        <f t="shared" si="142"/>
        <v>NO</v>
      </c>
      <c r="N984" s="18" t="str">
        <f t="shared" si="143"/>
        <v/>
      </c>
      <c r="O984" s="21" t="str">
        <f>IF(FLOTA!A984="","",FLOTA!A984)</f>
        <v/>
      </c>
      <c r="P984" s="21" t="str">
        <f>IF(FLOTA!B984="","",FLOTA!B984)</f>
        <v/>
      </c>
      <c r="Q984" s="21" t="str">
        <f>IF(FLOTA!C984="","",FLOTA!C984)</f>
        <v/>
      </c>
      <c r="R984" s="21" t="str">
        <f>IF(FLOTA!D984="","",FLOTA!D984)</f>
        <v/>
      </c>
      <c r="S984" s="21" t="str">
        <f>IF(FLOTA!E984="","",FLOTA!E984)</f>
        <v/>
      </c>
      <c r="T984" s="21" t="str">
        <f>IF(FLOTA!F984="","",FLOTA!F984)</f>
        <v/>
      </c>
      <c r="U984" s="21" t="str">
        <f>IF(FLOTA!G984="","",FLOTA!G984)</f>
        <v/>
      </c>
      <c r="V984" s="21" t="str">
        <f>IF(FLOTA!H984="","",FLOTA!H984)</f>
        <v/>
      </c>
      <c r="W984" s="21" t="str">
        <f>IF(FLOTA!L984="","",FLOTA!L984)</f>
        <v/>
      </c>
      <c r="X984" s="25" t="str">
        <f t="shared" si="144"/>
        <v/>
      </c>
      <c r="Y984" s="24" t="str">
        <f t="shared" si="145"/>
        <v/>
      </c>
      <c r="Z984" s="25" t="str">
        <f t="shared" si="146"/>
        <v/>
      </c>
    </row>
    <row r="985" spans="9:26">
      <c r="I985" s="24">
        <f t="shared" si="138"/>
        <v>0</v>
      </c>
      <c r="J985" s="24" t="str">
        <f t="shared" si="139"/>
        <v>NO</v>
      </c>
      <c r="K985" s="24" t="str">
        <f t="shared" si="140"/>
        <v>NO</v>
      </c>
      <c r="L985" s="24" t="str">
        <f t="shared" si="141"/>
        <v>NO</v>
      </c>
      <c r="M985" s="24" t="str">
        <f t="shared" si="142"/>
        <v>NO</v>
      </c>
      <c r="N985" s="18" t="str">
        <f t="shared" si="143"/>
        <v/>
      </c>
      <c r="O985" s="21" t="str">
        <f>IF(FLOTA!A985="","",FLOTA!A985)</f>
        <v/>
      </c>
      <c r="P985" s="21" t="str">
        <f>IF(FLOTA!B985="","",FLOTA!B985)</f>
        <v/>
      </c>
      <c r="Q985" s="21" t="str">
        <f>IF(FLOTA!C985="","",FLOTA!C985)</f>
        <v/>
      </c>
      <c r="R985" s="21" t="str">
        <f>IF(FLOTA!D985="","",FLOTA!D985)</f>
        <v/>
      </c>
      <c r="S985" s="21" t="str">
        <f>IF(FLOTA!E985="","",FLOTA!E985)</f>
        <v/>
      </c>
      <c r="T985" s="21" t="str">
        <f>IF(FLOTA!F985="","",FLOTA!F985)</f>
        <v/>
      </c>
      <c r="U985" s="21" t="str">
        <f>IF(FLOTA!G985="","",FLOTA!G985)</f>
        <v/>
      </c>
      <c r="V985" s="21" t="str">
        <f>IF(FLOTA!H985="","",FLOTA!H985)</f>
        <v/>
      </c>
      <c r="W985" s="21" t="str">
        <f>IF(FLOTA!L985="","",FLOTA!L985)</f>
        <v/>
      </c>
      <c r="X985" s="25" t="str">
        <f t="shared" si="144"/>
        <v/>
      </c>
      <c r="Y985" s="24" t="str">
        <f t="shared" si="145"/>
        <v/>
      </c>
      <c r="Z985" s="25" t="str">
        <f t="shared" si="146"/>
        <v/>
      </c>
    </row>
    <row r="986" spans="9:26">
      <c r="I986" s="24">
        <f t="shared" si="138"/>
        <v>0</v>
      </c>
      <c r="J986" s="24" t="str">
        <f t="shared" si="139"/>
        <v>NO</v>
      </c>
      <c r="K986" s="24" t="str">
        <f t="shared" si="140"/>
        <v>NO</v>
      </c>
      <c r="L986" s="24" t="str">
        <f t="shared" si="141"/>
        <v>NO</v>
      </c>
      <c r="M986" s="24" t="str">
        <f t="shared" si="142"/>
        <v>NO</v>
      </c>
      <c r="N986" s="18" t="str">
        <f t="shared" si="143"/>
        <v/>
      </c>
      <c r="O986" s="21" t="str">
        <f>IF(FLOTA!A986="","",FLOTA!A986)</f>
        <v/>
      </c>
      <c r="P986" s="21" t="str">
        <f>IF(FLOTA!B986="","",FLOTA!B986)</f>
        <v/>
      </c>
      <c r="Q986" s="21" t="str">
        <f>IF(FLOTA!C986="","",FLOTA!C986)</f>
        <v/>
      </c>
      <c r="R986" s="21" t="str">
        <f>IF(FLOTA!D986="","",FLOTA!D986)</f>
        <v/>
      </c>
      <c r="S986" s="21" t="str">
        <f>IF(FLOTA!E986="","",FLOTA!E986)</f>
        <v/>
      </c>
      <c r="T986" s="21" t="str">
        <f>IF(FLOTA!F986="","",FLOTA!F986)</f>
        <v/>
      </c>
      <c r="U986" s="21" t="str">
        <f>IF(FLOTA!G986="","",FLOTA!G986)</f>
        <v/>
      </c>
      <c r="V986" s="21" t="str">
        <f>IF(FLOTA!H986="","",FLOTA!H986)</f>
        <v/>
      </c>
      <c r="W986" s="21" t="str">
        <f>IF(FLOTA!L986="","",FLOTA!L986)</f>
        <v/>
      </c>
      <c r="X986" s="25" t="str">
        <f t="shared" si="144"/>
        <v/>
      </c>
      <c r="Y986" s="24" t="str">
        <f t="shared" si="145"/>
        <v/>
      </c>
      <c r="Z986" s="25" t="str">
        <f t="shared" si="146"/>
        <v/>
      </c>
    </row>
    <row r="987" spans="9:26">
      <c r="I987" s="24">
        <f t="shared" si="138"/>
        <v>0</v>
      </c>
      <c r="J987" s="24" t="str">
        <f t="shared" si="139"/>
        <v>NO</v>
      </c>
      <c r="K987" s="24" t="str">
        <f t="shared" si="140"/>
        <v>NO</v>
      </c>
      <c r="L987" s="24" t="str">
        <f t="shared" si="141"/>
        <v>NO</v>
      </c>
      <c r="M987" s="24" t="str">
        <f t="shared" si="142"/>
        <v>NO</v>
      </c>
      <c r="N987" s="18" t="str">
        <f t="shared" si="143"/>
        <v/>
      </c>
      <c r="O987" s="21" t="str">
        <f>IF(FLOTA!A987="","",FLOTA!A987)</f>
        <v/>
      </c>
      <c r="P987" s="21" t="str">
        <f>IF(FLOTA!B987="","",FLOTA!B987)</f>
        <v/>
      </c>
      <c r="Q987" s="21" t="str">
        <f>IF(FLOTA!C987="","",FLOTA!C987)</f>
        <v/>
      </c>
      <c r="R987" s="21" t="str">
        <f>IF(FLOTA!D987="","",FLOTA!D987)</f>
        <v/>
      </c>
      <c r="S987" s="21" t="str">
        <f>IF(FLOTA!E987="","",FLOTA!E987)</f>
        <v/>
      </c>
      <c r="T987" s="21" t="str">
        <f>IF(FLOTA!F987="","",FLOTA!F987)</f>
        <v/>
      </c>
      <c r="U987" s="21" t="str">
        <f>IF(FLOTA!G987="","",FLOTA!G987)</f>
        <v/>
      </c>
      <c r="V987" s="21" t="str">
        <f>IF(FLOTA!H987="","",FLOTA!H987)</f>
        <v/>
      </c>
      <c r="W987" s="21" t="str">
        <f>IF(FLOTA!L987="","",FLOTA!L987)</f>
        <v/>
      </c>
      <c r="X987" s="25" t="str">
        <f t="shared" si="144"/>
        <v/>
      </c>
      <c r="Y987" s="24" t="str">
        <f t="shared" si="145"/>
        <v/>
      </c>
      <c r="Z987" s="25" t="str">
        <f t="shared" si="146"/>
        <v/>
      </c>
    </row>
    <row r="988" spans="9:26">
      <c r="I988" s="24">
        <f t="shared" si="138"/>
        <v>0</v>
      </c>
      <c r="J988" s="24" t="str">
        <f t="shared" si="139"/>
        <v>NO</v>
      </c>
      <c r="K988" s="24" t="str">
        <f t="shared" si="140"/>
        <v>NO</v>
      </c>
      <c r="L988" s="24" t="str">
        <f t="shared" si="141"/>
        <v>NO</v>
      </c>
      <c r="M988" s="24" t="str">
        <f t="shared" si="142"/>
        <v>NO</v>
      </c>
      <c r="N988" s="18" t="str">
        <f t="shared" si="143"/>
        <v/>
      </c>
      <c r="O988" s="21" t="str">
        <f>IF(FLOTA!A988="","",FLOTA!A988)</f>
        <v/>
      </c>
      <c r="P988" s="21" t="str">
        <f>IF(FLOTA!B988="","",FLOTA!B988)</f>
        <v/>
      </c>
      <c r="Q988" s="21" t="str">
        <f>IF(FLOTA!C988="","",FLOTA!C988)</f>
        <v/>
      </c>
      <c r="R988" s="21" t="str">
        <f>IF(FLOTA!D988="","",FLOTA!D988)</f>
        <v/>
      </c>
      <c r="S988" s="21" t="str">
        <f>IF(FLOTA!E988="","",FLOTA!E988)</f>
        <v/>
      </c>
      <c r="T988" s="21" t="str">
        <f>IF(FLOTA!F988="","",FLOTA!F988)</f>
        <v/>
      </c>
      <c r="U988" s="21" t="str">
        <f>IF(FLOTA!G988="","",FLOTA!G988)</f>
        <v/>
      </c>
      <c r="V988" s="21" t="str">
        <f>IF(FLOTA!H988="","",FLOTA!H988)</f>
        <v/>
      </c>
      <c r="W988" s="21" t="str">
        <f>IF(FLOTA!L988="","",FLOTA!L988)</f>
        <v/>
      </c>
      <c r="X988" s="25" t="str">
        <f t="shared" si="144"/>
        <v/>
      </c>
      <c r="Y988" s="24" t="str">
        <f t="shared" si="145"/>
        <v/>
      </c>
      <c r="Z988" s="25" t="str">
        <f t="shared" si="146"/>
        <v/>
      </c>
    </row>
    <row r="989" spans="9:26">
      <c r="I989" s="24">
        <f t="shared" si="138"/>
        <v>0</v>
      </c>
      <c r="J989" s="24" t="str">
        <f t="shared" si="139"/>
        <v>NO</v>
      </c>
      <c r="K989" s="24" t="str">
        <f t="shared" si="140"/>
        <v>NO</v>
      </c>
      <c r="L989" s="24" t="str">
        <f t="shared" si="141"/>
        <v>NO</v>
      </c>
      <c r="M989" s="24" t="str">
        <f t="shared" si="142"/>
        <v>NO</v>
      </c>
      <c r="N989" s="18" t="str">
        <f t="shared" si="143"/>
        <v/>
      </c>
      <c r="O989" s="21" t="str">
        <f>IF(FLOTA!A989="","",FLOTA!A989)</f>
        <v/>
      </c>
      <c r="P989" s="21" t="str">
        <f>IF(FLOTA!B989="","",FLOTA!B989)</f>
        <v/>
      </c>
      <c r="Q989" s="21" t="str">
        <f>IF(FLOTA!C989="","",FLOTA!C989)</f>
        <v/>
      </c>
      <c r="R989" s="21" t="str">
        <f>IF(FLOTA!D989="","",FLOTA!D989)</f>
        <v/>
      </c>
      <c r="S989" s="21" t="str">
        <f>IF(FLOTA!E989="","",FLOTA!E989)</f>
        <v/>
      </c>
      <c r="T989" s="21" t="str">
        <f>IF(FLOTA!F989="","",FLOTA!F989)</f>
        <v/>
      </c>
      <c r="U989" s="21" t="str">
        <f>IF(FLOTA!G989="","",FLOTA!G989)</f>
        <v/>
      </c>
      <c r="V989" s="21" t="str">
        <f>IF(FLOTA!H989="","",FLOTA!H989)</f>
        <v/>
      </c>
      <c r="W989" s="21" t="str">
        <f>IF(FLOTA!L989="","",FLOTA!L989)</f>
        <v/>
      </c>
      <c r="X989" s="25" t="str">
        <f t="shared" si="144"/>
        <v/>
      </c>
      <c r="Y989" s="24" t="str">
        <f t="shared" si="145"/>
        <v/>
      </c>
      <c r="Z989" s="25" t="str">
        <f t="shared" si="146"/>
        <v/>
      </c>
    </row>
    <row r="990" spans="9:26">
      <c r="I990" s="24">
        <f t="shared" si="138"/>
        <v>0</v>
      </c>
      <c r="J990" s="24" t="str">
        <f t="shared" si="139"/>
        <v>NO</v>
      </c>
      <c r="K990" s="24" t="str">
        <f t="shared" si="140"/>
        <v>NO</v>
      </c>
      <c r="L990" s="24" t="str">
        <f t="shared" si="141"/>
        <v>NO</v>
      </c>
      <c r="M990" s="24" t="str">
        <f t="shared" si="142"/>
        <v>NO</v>
      </c>
      <c r="N990" s="18" t="str">
        <f t="shared" si="143"/>
        <v/>
      </c>
      <c r="O990" s="21" t="str">
        <f>IF(FLOTA!A990="","",FLOTA!A990)</f>
        <v/>
      </c>
      <c r="P990" s="21" t="str">
        <f>IF(FLOTA!B990="","",FLOTA!B990)</f>
        <v/>
      </c>
      <c r="Q990" s="21" t="str">
        <f>IF(FLOTA!C990="","",FLOTA!C990)</f>
        <v/>
      </c>
      <c r="R990" s="21" t="str">
        <f>IF(FLOTA!D990="","",FLOTA!D990)</f>
        <v/>
      </c>
      <c r="S990" s="21" t="str">
        <f>IF(FLOTA!E990="","",FLOTA!E990)</f>
        <v/>
      </c>
      <c r="T990" s="21" t="str">
        <f>IF(FLOTA!F990="","",FLOTA!F990)</f>
        <v/>
      </c>
      <c r="U990" s="21" t="str">
        <f>IF(FLOTA!G990="","",FLOTA!G990)</f>
        <v/>
      </c>
      <c r="V990" s="21" t="str">
        <f>IF(FLOTA!H990="","",FLOTA!H990)</f>
        <v/>
      </c>
      <c r="W990" s="21" t="str">
        <f>IF(FLOTA!L990="","",FLOTA!L990)</f>
        <v/>
      </c>
      <c r="X990" s="25" t="str">
        <f t="shared" si="144"/>
        <v/>
      </c>
      <c r="Y990" s="24" t="str">
        <f t="shared" si="145"/>
        <v/>
      </c>
      <c r="Z990" s="25" t="str">
        <f t="shared" si="146"/>
        <v/>
      </c>
    </row>
    <row r="991" spans="9:26">
      <c r="I991" s="24">
        <f t="shared" si="138"/>
        <v>0</v>
      </c>
      <c r="J991" s="24" t="str">
        <f t="shared" si="139"/>
        <v>NO</v>
      </c>
      <c r="K991" s="24" t="str">
        <f t="shared" si="140"/>
        <v>NO</v>
      </c>
      <c r="L991" s="24" t="str">
        <f t="shared" si="141"/>
        <v>NO</v>
      </c>
      <c r="M991" s="24" t="str">
        <f t="shared" si="142"/>
        <v>NO</v>
      </c>
      <c r="N991" s="18" t="str">
        <f t="shared" si="143"/>
        <v/>
      </c>
      <c r="O991" s="21" t="str">
        <f>IF(FLOTA!A991="","",FLOTA!A991)</f>
        <v/>
      </c>
      <c r="P991" s="21" t="str">
        <f>IF(FLOTA!B991="","",FLOTA!B991)</f>
        <v/>
      </c>
      <c r="Q991" s="21" t="str">
        <f>IF(FLOTA!C991="","",FLOTA!C991)</f>
        <v/>
      </c>
      <c r="R991" s="21" t="str">
        <f>IF(FLOTA!D991="","",FLOTA!D991)</f>
        <v/>
      </c>
      <c r="S991" s="21" t="str">
        <f>IF(FLOTA!E991="","",FLOTA!E991)</f>
        <v/>
      </c>
      <c r="T991" s="21" t="str">
        <f>IF(FLOTA!F991="","",FLOTA!F991)</f>
        <v/>
      </c>
      <c r="U991" s="21" t="str">
        <f>IF(FLOTA!G991="","",FLOTA!G991)</f>
        <v/>
      </c>
      <c r="V991" s="21" t="str">
        <f>IF(FLOTA!H991="","",FLOTA!H991)</f>
        <v/>
      </c>
      <c r="W991" s="21" t="str">
        <f>IF(FLOTA!L991="","",FLOTA!L991)</f>
        <v/>
      </c>
      <c r="X991" s="25" t="str">
        <f t="shared" si="144"/>
        <v/>
      </c>
      <c r="Y991" s="24" t="str">
        <f t="shared" si="145"/>
        <v/>
      </c>
      <c r="Z991" s="25" t="str">
        <f t="shared" si="146"/>
        <v/>
      </c>
    </row>
    <row r="992" spans="9:26">
      <c r="I992" s="24">
        <f t="shared" si="138"/>
        <v>0</v>
      </c>
      <c r="J992" s="24" t="str">
        <f t="shared" si="139"/>
        <v>NO</v>
      </c>
      <c r="K992" s="24" t="str">
        <f t="shared" si="140"/>
        <v>NO</v>
      </c>
      <c r="L992" s="24" t="str">
        <f t="shared" si="141"/>
        <v>NO</v>
      </c>
      <c r="M992" s="24" t="str">
        <f t="shared" si="142"/>
        <v>NO</v>
      </c>
      <c r="N992" s="18" t="str">
        <f t="shared" si="143"/>
        <v/>
      </c>
      <c r="O992" s="21" t="str">
        <f>IF(FLOTA!A992="","",FLOTA!A992)</f>
        <v/>
      </c>
      <c r="P992" s="21" t="str">
        <f>IF(FLOTA!B992="","",FLOTA!B992)</f>
        <v/>
      </c>
      <c r="Q992" s="21" t="str">
        <f>IF(FLOTA!C992="","",FLOTA!C992)</f>
        <v/>
      </c>
      <c r="R992" s="21" t="str">
        <f>IF(FLOTA!D992="","",FLOTA!D992)</f>
        <v/>
      </c>
      <c r="S992" s="21" t="str">
        <f>IF(FLOTA!E992="","",FLOTA!E992)</f>
        <v/>
      </c>
      <c r="T992" s="21" t="str">
        <f>IF(FLOTA!F992="","",FLOTA!F992)</f>
        <v/>
      </c>
      <c r="U992" s="21" t="str">
        <f>IF(FLOTA!G992="","",FLOTA!G992)</f>
        <v/>
      </c>
      <c r="V992" s="21" t="str">
        <f>IF(FLOTA!H992="","",FLOTA!H992)</f>
        <v/>
      </c>
      <c r="W992" s="21" t="str">
        <f>IF(FLOTA!L992="","",FLOTA!L992)</f>
        <v/>
      </c>
      <c r="X992" s="25" t="str">
        <f t="shared" si="144"/>
        <v/>
      </c>
      <c r="Y992" s="24" t="str">
        <f t="shared" si="145"/>
        <v/>
      </c>
      <c r="Z992" s="25" t="str">
        <f t="shared" si="146"/>
        <v/>
      </c>
    </row>
    <row r="993" spans="9:26">
      <c r="I993" s="24">
        <f t="shared" si="138"/>
        <v>0</v>
      </c>
      <c r="J993" s="24" t="str">
        <f t="shared" si="139"/>
        <v>NO</v>
      </c>
      <c r="K993" s="24" t="str">
        <f t="shared" si="140"/>
        <v>NO</v>
      </c>
      <c r="L993" s="24" t="str">
        <f t="shared" si="141"/>
        <v>NO</v>
      </c>
      <c r="M993" s="24" t="str">
        <f t="shared" si="142"/>
        <v>NO</v>
      </c>
      <c r="N993" s="18" t="str">
        <f t="shared" si="143"/>
        <v/>
      </c>
      <c r="O993" s="21" t="str">
        <f>IF(FLOTA!A993="","",FLOTA!A993)</f>
        <v/>
      </c>
      <c r="P993" s="21" t="str">
        <f>IF(FLOTA!B993="","",FLOTA!B993)</f>
        <v/>
      </c>
      <c r="Q993" s="21" t="str">
        <f>IF(FLOTA!C993="","",FLOTA!C993)</f>
        <v/>
      </c>
      <c r="R993" s="21" t="str">
        <f>IF(FLOTA!D993="","",FLOTA!D993)</f>
        <v/>
      </c>
      <c r="S993" s="21" t="str">
        <f>IF(FLOTA!E993="","",FLOTA!E993)</f>
        <v/>
      </c>
      <c r="T993" s="21" t="str">
        <f>IF(FLOTA!F993="","",FLOTA!F993)</f>
        <v/>
      </c>
      <c r="U993" s="21" t="str">
        <f>IF(FLOTA!G993="","",FLOTA!G993)</f>
        <v/>
      </c>
      <c r="V993" s="21" t="str">
        <f>IF(FLOTA!H993="","",FLOTA!H993)</f>
        <v/>
      </c>
      <c r="W993" s="21" t="str">
        <f>IF(FLOTA!L993="","",FLOTA!L993)</f>
        <v/>
      </c>
      <c r="X993" s="25" t="str">
        <f t="shared" si="144"/>
        <v/>
      </c>
      <c r="Y993" s="24" t="str">
        <f t="shared" si="145"/>
        <v/>
      </c>
      <c r="Z993" s="25" t="str">
        <f t="shared" si="146"/>
        <v/>
      </c>
    </row>
    <row r="994" spans="9:26">
      <c r="I994" s="24">
        <f t="shared" si="138"/>
        <v>0</v>
      </c>
      <c r="J994" s="24" t="str">
        <f t="shared" si="139"/>
        <v>NO</v>
      </c>
      <c r="K994" s="24" t="str">
        <f t="shared" si="140"/>
        <v>NO</v>
      </c>
      <c r="L994" s="24" t="str">
        <f t="shared" si="141"/>
        <v>NO</v>
      </c>
      <c r="M994" s="24" t="str">
        <f t="shared" si="142"/>
        <v>NO</v>
      </c>
      <c r="N994" s="18" t="str">
        <f t="shared" si="143"/>
        <v/>
      </c>
      <c r="O994" s="21" t="str">
        <f>IF(FLOTA!A994="","",FLOTA!A994)</f>
        <v/>
      </c>
      <c r="P994" s="21" t="str">
        <f>IF(FLOTA!B994="","",FLOTA!B994)</f>
        <v/>
      </c>
      <c r="Q994" s="21" t="str">
        <f>IF(FLOTA!C994="","",FLOTA!C994)</f>
        <v/>
      </c>
      <c r="R994" s="21" t="str">
        <f>IF(FLOTA!D994="","",FLOTA!D994)</f>
        <v/>
      </c>
      <c r="S994" s="21" t="str">
        <f>IF(FLOTA!E994="","",FLOTA!E994)</f>
        <v/>
      </c>
      <c r="T994" s="21" t="str">
        <f>IF(FLOTA!F994="","",FLOTA!F994)</f>
        <v/>
      </c>
      <c r="U994" s="21" t="str">
        <f>IF(FLOTA!G994="","",FLOTA!G994)</f>
        <v/>
      </c>
      <c r="V994" s="21" t="str">
        <f>IF(FLOTA!H994="","",FLOTA!H994)</f>
        <v/>
      </c>
      <c r="W994" s="21" t="str">
        <f>IF(FLOTA!L994="","",FLOTA!L994)</f>
        <v/>
      </c>
      <c r="X994" s="25" t="str">
        <f t="shared" si="144"/>
        <v/>
      </c>
      <c r="Y994" s="24" t="str">
        <f t="shared" si="145"/>
        <v/>
      </c>
      <c r="Z994" s="25" t="str">
        <f t="shared" si="146"/>
        <v/>
      </c>
    </row>
    <row r="995" spans="9:26">
      <c r="I995" s="24">
        <f t="shared" si="138"/>
        <v>0</v>
      </c>
      <c r="J995" s="24" t="str">
        <f t="shared" si="139"/>
        <v>NO</v>
      </c>
      <c r="K995" s="24" t="str">
        <f t="shared" si="140"/>
        <v>NO</v>
      </c>
      <c r="L995" s="24" t="str">
        <f t="shared" si="141"/>
        <v>NO</v>
      </c>
      <c r="M995" s="24" t="str">
        <f t="shared" si="142"/>
        <v>NO</v>
      </c>
      <c r="N995" s="18" t="str">
        <f t="shared" si="143"/>
        <v/>
      </c>
      <c r="O995" s="21" t="str">
        <f>IF(FLOTA!A995="","",FLOTA!A995)</f>
        <v/>
      </c>
      <c r="P995" s="21" t="str">
        <f>IF(FLOTA!B995="","",FLOTA!B995)</f>
        <v/>
      </c>
      <c r="Q995" s="21" t="str">
        <f>IF(FLOTA!C995="","",FLOTA!C995)</f>
        <v/>
      </c>
      <c r="R995" s="21" t="str">
        <f>IF(FLOTA!D995="","",FLOTA!D995)</f>
        <v/>
      </c>
      <c r="S995" s="21" t="str">
        <f>IF(FLOTA!E995="","",FLOTA!E995)</f>
        <v/>
      </c>
      <c r="T995" s="21" t="str">
        <f>IF(FLOTA!F995="","",FLOTA!F995)</f>
        <v/>
      </c>
      <c r="U995" s="21" t="str">
        <f>IF(FLOTA!G995="","",FLOTA!G995)</f>
        <v/>
      </c>
      <c r="V995" s="21" t="str">
        <f>IF(FLOTA!H995="","",FLOTA!H995)</f>
        <v/>
      </c>
      <c r="W995" s="21" t="str">
        <f>IF(FLOTA!L995="","",FLOTA!L995)</f>
        <v/>
      </c>
      <c r="X995" s="25" t="str">
        <f t="shared" si="144"/>
        <v/>
      </c>
      <c r="Y995" s="24" t="str">
        <f t="shared" si="145"/>
        <v/>
      </c>
      <c r="Z995" s="25" t="str">
        <f t="shared" si="146"/>
        <v/>
      </c>
    </row>
    <row r="996" spans="9:26">
      <c r="I996" s="24">
        <f t="shared" si="138"/>
        <v>0</v>
      </c>
      <c r="J996" s="24" t="str">
        <f t="shared" si="139"/>
        <v>NO</v>
      </c>
      <c r="K996" s="24" t="str">
        <f t="shared" si="140"/>
        <v>NO</v>
      </c>
      <c r="L996" s="24" t="str">
        <f t="shared" si="141"/>
        <v>NO</v>
      </c>
      <c r="M996" s="24" t="str">
        <f t="shared" si="142"/>
        <v>NO</v>
      </c>
      <c r="N996" s="18" t="str">
        <f t="shared" si="143"/>
        <v/>
      </c>
      <c r="O996" s="21" t="str">
        <f>IF(FLOTA!A996="","",FLOTA!A996)</f>
        <v/>
      </c>
      <c r="P996" s="21" t="str">
        <f>IF(FLOTA!B996="","",FLOTA!B996)</f>
        <v/>
      </c>
      <c r="Q996" s="21" t="str">
        <f>IF(FLOTA!C996="","",FLOTA!C996)</f>
        <v/>
      </c>
      <c r="R996" s="21" t="str">
        <f>IF(FLOTA!D996="","",FLOTA!D996)</f>
        <v/>
      </c>
      <c r="S996" s="21" t="str">
        <f>IF(FLOTA!E996="","",FLOTA!E996)</f>
        <v/>
      </c>
      <c r="T996" s="21" t="str">
        <f>IF(FLOTA!F996="","",FLOTA!F996)</f>
        <v/>
      </c>
      <c r="U996" s="21" t="str">
        <f>IF(FLOTA!G996="","",FLOTA!G996)</f>
        <v/>
      </c>
      <c r="V996" s="21" t="str">
        <f>IF(FLOTA!H996="","",FLOTA!H996)</f>
        <v/>
      </c>
      <c r="W996" s="21" t="str">
        <f>IF(FLOTA!L996="","",FLOTA!L996)</f>
        <v/>
      </c>
      <c r="X996" s="25" t="str">
        <f t="shared" si="144"/>
        <v/>
      </c>
      <c r="Y996" s="24" t="str">
        <f t="shared" si="145"/>
        <v/>
      </c>
      <c r="Z996" s="25" t="str">
        <f t="shared" si="146"/>
        <v/>
      </c>
    </row>
    <row r="997" spans="9:26">
      <c r="I997" s="24">
        <f t="shared" si="138"/>
        <v>0</v>
      </c>
      <c r="J997" s="24" t="str">
        <f t="shared" si="139"/>
        <v>NO</v>
      </c>
      <c r="K997" s="24" t="str">
        <f t="shared" si="140"/>
        <v>NO</v>
      </c>
      <c r="L997" s="24" t="str">
        <f t="shared" si="141"/>
        <v>NO</v>
      </c>
      <c r="M997" s="24" t="str">
        <f t="shared" si="142"/>
        <v>NO</v>
      </c>
      <c r="N997" s="18" t="str">
        <f t="shared" si="143"/>
        <v/>
      </c>
      <c r="O997" s="21" t="str">
        <f>IF(FLOTA!A997="","",FLOTA!A997)</f>
        <v/>
      </c>
      <c r="P997" s="21" t="str">
        <f>IF(FLOTA!B997="","",FLOTA!B997)</f>
        <v/>
      </c>
      <c r="Q997" s="21" t="str">
        <f>IF(FLOTA!C997="","",FLOTA!C997)</f>
        <v/>
      </c>
      <c r="R997" s="21" t="str">
        <f>IF(FLOTA!D997="","",FLOTA!D997)</f>
        <v/>
      </c>
      <c r="S997" s="21" t="str">
        <f>IF(FLOTA!E997="","",FLOTA!E997)</f>
        <v/>
      </c>
      <c r="T997" s="21" t="str">
        <f>IF(FLOTA!F997="","",FLOTA!F997)</f>
        <v/>
      </c>
      <c r="U997" s="21" t="str">
        <f>IF(FLOTA!G997="","",FLOTA!G997)</f>
        <v/>
      </c>
      <c r="V997" s="21" t="str">
        <f>IF(FLOTA!H997="","",FLOTA!H997)</f>
        <v/>
      </c>
      <c r="W997" s="21" t="str">
        <f>IF(FLOTA!L997="","",FLOTA!L997)</f>
        <v/>
      </c>
      <c r="X997" s="25" t="str">
        <f t="shared" si="144"/>
        <v/>
      </c>
      <c r="Y997" s="24" t="str">
        <f t="shared" si="145"/>
        <v/>
      </c>
      <c r="Z997" s="25" t="str">
        <f t="shared" si="146"/>
        <v/>
      </c>
    </row>
    <row r="998" spans="9:26">
      <c r="I998" s="24">
        <f t="shared" si="138"/>
        <v>0</v>
      </c>
      <c r="J998" s="24" t="str">
        <f t="shared" si="139"/>
        <v>NO</v>
      </c>
      <c r="K998" s="24" t="str">
        <f t="shared" si="140"/>
        <v>NO</v>
      </c>
      <c r="L998" s="24" t="str">
        <f t="shared" si="141"/>
        <v>NO</v>
      </c>
      <c r="M998" s="24" t="str">
        <f t="shared" si="142"/>
        <v>NO</v>
      </c>
      <c r="N998" s="18" t="str">
        <f t="shared" si="143"/>
        <v/>
      </c>
      <c r="O998" s="21" t="str">
        <f>IF(FLOTA!A998="","",FLOTA!A998)</f>
        <v/>
      </c>
      <c r="P998" s="21" t="str">
        <f>IF(FLOTA!B998="","",FLOTA!B998)</f>
        <v/>
      </c>
      <c r="Q998" s="21" t="str">
        <f>IF(FLOTA!C998="","",FLOTA!C998)</f>
        <v/>
      </c>
      <c r="R998" s="21" t="str">
        <f>IF(FLOTA!D998="","",FLOTA!D998)</f>
        <v/>
      </c>
      <c r="S998" s="21" t="str">
        <f>IF(FLOTA!E998="","",FLOTA!E998)</f>
        <v/>
      </c>
      <c r="T998" s="21" t="str">
        <f>IF(FLOTA!F998="","",FLOTA!F998)</f>
        <v/>
      </c>
      <c r="U998" s="21" t="str">
        <f>IF(FLOTA!G998="","",FLOTA!G998)</f>
        <v/>
      </c>
      <c r="V998" s="21" t="str">
        <f>IF(FLOTA!H998="","",FLOTA!H998)</f>
        <v/>
      </c>
      <c r="W998" s="21" t="str">
        <f>IF(FLOTA!L998="","",FLOTA!L998)</f>
        <v/>
      </c>
      <c r="X998" s="25" t="str">
        <f t="shared" si="144"/>
        <v/>
      </c>
      <c r="Y998" s="24" t="str">
        <f t="shared" si="145"/>
        <v/>
      </c>
      <c r="Z998" s="25" t="str">
        <f t="shared" si="146"/>
        <v/>
      </c>
    </row>
    <row r="999" spans="9:26">
      <c r="I999" s="24">
        <f t="shared" si="138"/>
        <v>0</v>
      </c>
      <c r="J999" s="24" t="str">
        <f t="shared" si="139"/>
        <v>NO</v>
      </c>
      <c r="K999" s="24" t="str">
        <f t="shared" si="140"/>
        <v>NO</v>
      </c>
      <c r="L999" s="24" t="str">
        <f t="shared" si="141"/>
        <v>NO</v>
      </c>
      <c r="M999" s="24" t="str">
        <f t="shared" si="142"/>
        <v>NO</v>
      </c>
      <c r="N999" s="18" t="str">
        <f t="shared" si="143"/>
        <v/>
      </c>
      <c r="O999" s="21" t="str">
        <f>IF(FLOTA!A999="","",FLOTA!A999)</f>
        <v/>
      </c>
      <c r="P999" s="21" t="str">
        <f>IF(FLOTA!B999="","",FLOTA!B999)</f>
        <v/>
      </c>
      <c r="Q999" s="21" t="str">
        <f>IF(FLOTA!C999="","",FLOTA!C999)</f>
        <v/>
      </c>
      <c r="R999" s="21" t="str">
        <f>IF(FLOTA!D999="","",FLOTA!D999)</f>
        <v/>
      </c>
      <c r="S999" s="21" t="str">
        <f>IF(FLOTA!E999="","",FLOTA!E999)</f>
        <v/>
      </c>
      <c r="T999" s="21" t="str">
        <f>IF(FLOTA!F999="","",FLOTA!F999)</f>
        <v/>
      </c>
      <c r="U999" s="21" t="str">
        <f>IF(FLOTA!G999="","",FLOTA!G999)</f>
        <v/>
      </c>
      <c r="V999" s="21" t="str">
        <f>IF(FLOTA!H999="","",FLOTA!H999)</f>
        <v/>
      </c>
      <c r="W999" s="21" t="str">
        <f>IF(FLOTA!L999="","",FLOTA!L999)</f>
        <v/>
      </c>
      <c r="X999" s="25" t="str">
        <f t="shared" si="144"/>
        <v/>
      </c>
      <c r="Y999" s="24" t="str">
        <f t="shared" si="145"/>
        <v/>
      </c>
      <c r="Z999" s="25" t="str">
        <f t="shared" si="146"/>
        <v/>
      </c>
    </row>
    <row r="1000" spans="9:26">
      <c r="I1000" s="24">
        <f t="shared" si="138"/>
        <v>0</v>
      </c>
      <c r="J1000" s="24" t="str">
        <f t="shared" si="139"/>
        <v>NO</v>
      </c>
      <c r="K1000" s="24" t="str">
        <f t="shared" si="140"/>
        <v>NO</v>
      </c>
      <c r="L1000" s="24" t="str">
        <f t="shared" si="141"/>
        <v>NO</v>
      </c>
      <c r="M1000" s="24" t="str">
        <f t="shared" si="142"/>
        <v>NO</v>
      </c>
      <c r="N1000" s="18" t="str">
        <f t="shared" si="143"/>
        <v/>
      </c>
      <c r="O1000" s="21" t="str">
        <f>IF(FLOTA!A1000="","",FLOTA!A1000)</f>
        <v/>
      </c>
      <c r="P1000" s="21" t="str">
        <f>IF(FLOTA!B1000="","",FLOTA!B1000)</f>
        <v/>
      </c>
      <c r="Q1000" s="21" t="str">
        <f>IF(FLOTA!C1000="","",FLOTA!C1000)</f>
        <v/>
      </c>
      <c r="R1000" s="21" t="str">
        <f>IF(FLOTA!D1000="","",FLOTA!D1000)</f>
        <v/>
      </c>
      <c r="S1000" s="21" t="str">
        <f>IF(FLOTA!E1000="","",FLOTA!E1000)</f>
        <v/>
      </c>
      <c r="T1000" s="21" t="str">
        <f>IF(FLOTA!F1000="","",FLOTA!F1000)</f>
        <v/>
      </c>
      <c r="U1000" s="21" t="str">
        <f>IF(FLOTA!G1000="","",FLOTA!G1000)</f>
        <v/>
      </c>
      <c r="V1000" s="21" t="str">
        <f>IF(FLOTA!H1000="","",FLOTA!H1000)</f>
        <v/>
      </c>
      <c r="W1000" s="21" t="str">
        <f>IF(FLOTA!L1000="","",FLOTA!L1000)</f>
        <v/>
      </c>
      <c r="X1000" s="25" t="str">
        <f t="shared" si="144"/>
        <v/>
      </c>
      <c r="Y1000" s="24" t="str">
        <f t="shared" si="145"/>
        <v/>
      </c>
      <c r="Z1000" s="25" t="str">
        <f t="shared" si="146"/>
        <v/>
      </c>
    </row>
    <row r="1001" spans="9:26">
      <c r="I1001" s="24">
        <f t="shared" si="138"/>
        <v>0</v>
      </c>
      <c r="J1001" s="24" t="str">
        <f t="shared" si="139"/>
        <v>NO</v>
      </c>
      <c r="K1001" s="24" t="str">
        <f t="shared" si="140"/>
        <v>NO</v>
      </c>
      <c r="L1001" s="24" t="str">
        <f t="shared" si="141"/>
        <v>NO</v>
      </c>
      <c r="M1001" s="24" t="str">
        <f t="shared" si="142"/>
        <v>NO</v>
      </c>
      <c r="N1001" s="18" t="str">
        <f t="shared" si="143"/>
        <v/>
      </c>
      <c r="O1001" s="21" t="str">
        <f>IF(FLOTA!A1001="","",FLOTA!A1001)</f>
        <v/>
      </c>
      <c r="P1001" s="21" t="str">
        <f>IF(FLOTA!B1001="","",FLOTA!B1001)</f>
        <v/>
      </c>
      <c r="Q1001" s="21" t="str">
        <f>IF(FLOTA!C1001="","",FLOTA!C1001)</f>
        <v/>
      </c>
      <c r="R1001" s="21" t="str">
        <f>IF(FLOTA!D1001="","",FLOTA!D1001)</f>
        <v/>
      </c>
      <c r="S1001" s="21" t="str">
        <f>IF(FLOTA!E1001="","",FLOTA!E1001)</f>
        <v/>
      </c>
      <c r="T1001" s="21" t="str">
        <f>IF(FLOTA!F1001="","",FLOTA!F1001)</f>
        <v/>
      </c>
      <c r="U1001" s="21" t="str">
        <f>IF(FLOTA!G1001="","",FLOTA!G1001)</f>
        <v/>
      </c>
      <c r="V1001" s="21" t="str">
        <f>IF(FLOTA!H1001="","",FLOTA!H1001)</f>
        <v/>
      </c>
      <c r="W1001" s="21" t="str">
        <f>IF(FLOTA!L1001="","",FLOTA!L1001)</f>
        <v/>
      </c>
      <c r="X1001" s="25" t="str">
        <f t="shared" si="144"/>
        <v/>
      </c>
      <c r="Y1001" s="24" t="str">
        <f t="shared" si="145"/>
        <v/>
      </c>
      <c r="Z1001" s="25" t="str">
        <f t="shared" si="146"/>
        <v/>
      </c>
    </row>
  </sheetData>
  <sheetProtection password="A667" sheet="1" objects="1" scenarios="1" selectLockedCells="1"/>
  <mergeCells count="36">
    <mergeCell ref="A1:H1"/>
    <mergeCell ref="A2:B2"/>
    <mergeCell ref="AA1:AB1"/>
    <mergeCell ref="C4:F4"/>
    <mergeCell ref="C5:F5"/>
    <mergeCell ref="E16:F16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35:F35"/>
    <mergeCell ref="E36:F36"/>
    <mergeCell ref="E29:F29"/>
    <mergeCell ref="E30:F30"/>
    <mergeCell ref="E31:F31"/>
    <mergeCell ref="E32:F32"/>
    <mergeCell ref="E33:F33"/>
    <mergeCell ref="E34:F34"/>
  </mergeCells>
  <conditionalFormatting sqref="C6:F36">
    <cfRule type="cellIs" dxfId="280" priority="2" operator="equal">
      <formula>""</formula>
    </cfRule>
  </conditionalFormatting>
  <conditionalFormatting sqref="A7:A36">
    <cfRule type="expression" dxfId="279" priority="1">
      <formula>C7=""</formula>
    </cfRule>
  </conditionalFormatting>
  <dataValidations count="1">
    <dataValidation type="list" allowBlank="1" showInputMessage="1" showErrorMessage="1" sqref="D2">
      <formula1>$AA$2:$AA$13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&amp;LFECHA IMPRESIÓN: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T216"/>
  <sheetViews>
    <sheetView showGridLines="0" tabSelected="1" zoomScaleNormal="100" workbookViewId="0">
      <pane ySplit="10" topLeftCell="A11" activePane="bottomLeft" state="frozenSplit"/>
      <selection activeCell="C82" sqref="C82"/>
      <selection pane="bottomLeft" activeCell="O46" sqref="O46"/>
    </sheetView>
  </sheetViews>
  <sheetFormatPr baseColWidth="10" defaultRowHeight="15"/>
  <cols>
    <col min="1" max="1" width="2.85546875" style="52" customWidth="1"/>
    <col min="2" max="2" width="5.5703125" style="30" customWidth="1"/>
    <col min="3" max="3" width="14.140625" style="76" customWidth="1"/>
    <col min="4" max="4" width="11.5703125" style="76" customWidth="1"/>
    <col min="5" max="5" width="16.28515625" style="76" customWidth="1"/>
    <col min="6" max="6" width="18.5703125" style="76" customWidth="1"/>
    <col min="7" max="7" width="17.42578125" style="76" customWidth="1"/>
    <col min="8" max="8" width="20.5703125" style="76" customWidth="1"/>
    <col min="9" max="9" width="22.7109375" style="52" customWidth="1"/>
    <col min="10" max="10" width="26.28515625" style="77" customWidth="1"/>
    <col min="11" max="11" width="7.140625" style="77" customWidth="1"/>
    <col min="12" max="12" width="7.28515625" style="77" customWidth="1"/>
    <col min="13" max="13" width="9.7109375" style="77" customWidth="1"/>
    <col min="14" max="14" width="11.42578125" style="77" customWidth="1"/>
    <col min="15" max="15" width="35.85546875" style="78" customWidth="1"/>
    <col min="16" max="16" width="4.140625" style="52" customWidth="1"/>
    <col min="17" max="17" width="11.140625" style="77" customWidth="1"/>
    <col min="18" max="18" width="11.42578125" style="77"/>
    <col min="19" max="19" width="11.42578125" style="52"/>
    <col min="20" max="20" width="3.28515625" style="37" customWidth="1"/>
    <col min="21" max="16384" width="11.42578125" style="37"/>
  </cols>
  <sheetData>
    <row r="1" spans="1:20" ht="15.75">
      <c r="A1" s="29">
        <v>7</v>
      </c>
      <c r="B1" s="30" t="s">
        <v>124</v>
      </c>
      <c r="C1" s="31"/>
      <c r="D1" s="31"/>
      <c r="E1" s="113" t="s">
        <v>125</v>
      </c>
      <c r="F1" s="113"/>
      <c r="G1" s="32">
        <v>682474974</v>
      </c>
      <c r="H1" s="31"/>
      <c r="I1" s="33"/>
      <c r="J1" s="34"/>
      <c r="K1" s="34"/>
      <c r="L1" s="34"/>
      <c r="M1" s="34"/>
      <c r="N1" s="123" t="s">
        <v>177</v>
      </c>
      <c r="O1" s="35"/>
      <c r="P1" s="33"/>
      <c r="Q1" s="114" t="s">
        <v>126</v>
      </c>
      <c r="R1" s="114"/>
      <c r="S1" s="114"/>
      <c r="T1" s="36"/>
    </row>
    <row r="2" spans="1:20" ht="15.75">
      <c r="A2" s="38">
        <v>1</v>
      </c>
      <c r="B2" s="30" t="s">
        <v>127</v>
      </c>
      <c r="C2" s="115" t="s">
        <v>128</v>
      </c>
      <c r="D2" s="116"/>
      <c r="E2" s="116"/>
      <c r="F2" s="116"/>
      <c r="G2" s="116"/>
      <c r="H2" s="117"/>
      <c r="I2" s="33"/>
      <c r="J2" s="125" t="s">
        <v>129</v>
      </c>
      <c r="K2" s="125"/>
      <c r="L2" s="125"/>
      <c r="M2" s="125"/>
      <c r="N2" s="125"/>
      <c r="O2" s="35"/>
      <c r="P2" s="33"/>
      <c r="Q2" s="39" t="str">
        <f>IF(IF(ISNA(VLOOKUP(D3,$I:$K,2,FALSE)),"",VLOOKUP(D3,$I:$K,2,FALSE))="N","N","S")</f>
        <v>S</v>
      </c>
      <c r="R2" s="39" t="str">
        <f>IF(IF(ISNA(VLOOKUP(F3,$I:$K,2,FALSE)),"",VLOOKUP(F3,$I:$K,2,FALSE))="N","N","S")</f>
        <v>S</v>
      </c>
      <c r="S2" s="39" t="str">
        <f>IF(IF(ISNA(VLOOKUP(H3,$I:$K,2,FALSE)),"",VLOOKUP(H3,$I:$K,2,FALSE))="N","N","S")</f>
        <v>S</v>
      </c>
      <c r="T2" s="36"/>
    </row>
    <row r="3" spans="1:20">
      <c r="A3" s="40">
        <v>6</v>
      </c>
      <c r="B3" s="30" t="s">
        <v>130</v>
      </c>
      <c r="C3" s="41">
        <v>1967</v>
      </c>
      <c r="D3" s="42" t="str">
        <f>IF(C3="","",VLOOKUP(C3,'RELACION MATRICULAS'!$A:$B,2,FALSE))</f>
        <v>6031FPJ</v>
      </c>
      <c r="E3" s="41">
        <v>2331</v>
      </c>
      <c r="F3" s="42" t="str">
        <f>IF(E3="","",VLOOKUP(E3,'RELACION MATRICULAS'!$A:$B,2,FALSE))</f>
        <v>2563FMY</v>
      </c>
      <c r="G3" s="41">
        <v>1958</v>
      </c>
      <c r="H3" s="42" t="str">
        <f>IF(G3="","",VLOOKUP(G3,'RELACION MATRICULAS'!$A:$B,2,FALSE))</f>
        <v>1178CJH</v>
      </c>
      <c r="I3" s="33"/>
      <c r="J3" s="125" t="s">
        <v>131</v>
      </c>
      <c r="K3" s="125"/>
      <c r="L3" s="125"/>
      <c r="M3" s="125"/>
      <c r="N3" s="125"/>
      <c r="O3" s="35"/>
      <c r="P3" s="33"/>
      <c r="Q3" s="39" t="str">
        <f>IF(IF(ISNA(VLOOKUP(D4,$I:$K,2,FALSE)),"",VLOOKUP(D4,$I:$K,2,FALSE))="N","N","S")</f>
        <v>S</v>
      </c>
      <c r="R3" s="39" t="str">
        <f>IF(IF(ISNA(VLOOKUP(F4,$I:$K,2,FALSE)),"",VLOOKUP(F4,$I:$K,2,FALSE))="N","N","S")</f>
        <v>S</v>
      </c>
      <c r="S3" s="39" t="str">
        <f>IF(IF(ISNA(VLOOKUP(H4,$I:$K,2,FALSE)),"",VLOOKUP(H4,$I:$K,2,FALSE))="N","N","S")</f>
        <v>S</v>
      </c>
      <c r="T3" s="36"/>
    </row>
    <row r="4" spans="1:20">
      <c r="A4" s="33"/>
      <c r="C4" s="41">
        <v>1973</v>
      </c>
      <c r="D4" s="42" t="str">
        <f>IF(C4="","",VLOOKUP(C4,'RELACION MATRICULAS'!$A:$B,2,FALSE))</f>
        <v>8649FPJ</v>
      </c>
      <c r="E4" s="41">
        <v>2354</v>
      </c>
      <c r="F4" s="42" t="str">
        <f>IF(E4="","",VLOOKUP(E4,'RELACION MATRICULAS'!$A:$B,2,FALSE))</f>
        <v>8363GRP</v>
      </c>
      <c r="G4" s="41">
        <v>888</v>
      </c>
      <c r="H4" s="42" t="str">
        <f>IF(G4="","",VLOOKUP(G4,'RELACION MATRICULAS'!$A:$B,2,FALSE))</f>
        <v>4671FKG</v>
      </c>
      <c r="I4" s="33"/>
      <c r="J4" s="124" t="s">
        <v>178</v>
      </c>
      <c r="K4" s="124"/>
      <c r="L4" s="124"/>
      <c r="M4" s="124"/>
      <c r="N4" s="124"/>
      <c r="O4" s="35"/>
      <c r="P4" s="33"/>
      <c r="Q4" s="39" t="str">
        <f>IF(IF(ISNA(VLOOKUP(D5,$I:$K,2,FALSE)),"",VLOOKUP(D5,$I:$K,2,FALSE))="N","N","S")</f>
        <v>S</v>
      </c>
      <c r="R4" s="39" t="str">
        <f>IF(IF(ISNA(VLOOKUP(F5,$I:$K,2,FALSE)),"",VLOOKUP(F5,$I:$K,2,FALSE))="N","N","S")</f>
        <v>S</v>
      </c>
      <c r="S4" s="39" t="str">
        <f>IF(IF(ISNA(VLOOKUP(H5,$I:$K,2,FALSE)),"",VLOOKUP(H5,$I:$K,2,FALSE))="N","N","S")</f>
        <v>S</v>
      </c>
      <c r="T4" s="36"/>
    </row>
    <row r="5" spans="1:20">
      <c r="A5" s="33"/>
      <c r="C5" s="41">
        <v>1974</v>
      </c>
      <c r="D5" s="42" t="str">
        <f>IF(C5="","",VLOOKUP(C5,'RELACION MATRICULAS'!$A:$B,2,FALSE))</f>
        <v>8768FPJ</v>
      </c>
      <c r="E5" s="41">
        <v>2335</v>
      </c>
      <c r="F5" s="42" t="str">
        <f>IF(E5="","",VLOOKUP(E5,'RELACION MATRICULAS'!$A:$B,2,FALSE))</f>
        <v>9528FMY</v>
      </c>
      <c r="G5" s="41">
        <v>1971</v>
      </c>
      <c r="H5" s="42" t="str">
        <f>IF(G5="","",VLOOKUP(G5,'RELACION MATRICULAS'!$A:$B,2,FALSE))</f>
        <v>8249FPJ</v>
      </c>
      <c r="I5" s="33"/>
      <c r="J5" s="124"/>
      <c r="K5" s="124"/>
      <c r="L5" s="124"/>
      <c r="M5" s="124"/>
      <c r="N5" s="124"/>
      <c r="O5" s="35"/>
      <c r="P5" s="33"/>
      <c r="Q5" s="39" t="str">
        <f>IF(IF(ISNA(VLOOKUP(D6,$I:$K,2,FALSE)),"",VLOOKUP(D6,$I:$K,2,FALSE))="N","N","S")</f>
        <v>S</v>
      </c>
      <c r="R5" s="39" t="str">
        <f>IF(IF(ISNA(VLOOKUP(F6,$I:$K,2,FALSE)),"",VLOOKUP(F6,$I:$K,2,FALSE))="N","N","S")</f>
        <v>S</v>
      </c>
      <c r="S5" s="39" t="str">
        <f>IF(IF(ISNA(VLOOKUP(H6,$I:$K,2,FALSE)),"",VLOOKUP(H6,$I:$K,2,FALSE))="N","N","S")</f>
        <v>S</v>
      </c>
      <c r="T5" s="36"/>
    </row>
    <row r="6" spans="1:20">
      <c r="A6" s="33"/>
      <c r="C6" s="41">
        <v>2341</v>
      </c>
      <c r="D6" s="42" t="str">
        <f>IF(C6="","",VLOOKUP(C6,'RELACION MATRICULAS'!$A:$B,2,FALSE))</f>
        <v>9943FWM</v>
      </c>
      <c r="E6" s="41">
        <v>2333</v>
      </c>
      <c r="F6" s="42" t="str">
        <f>IF(E6="","",VLOOKUP(E6,'RELACION MATRICULAS'!$A:$B,2,FALSE))</f>
        <v>5029FNB</v>
      </c>
      <c r="G6" s="41">
        <v>1980</v>
      </c>
      <c r="H6" s="42" t="str">
        <f>IF(G6="","",VLOOKUP(G6,'RELACION MATRICULAS'!$A:$B,2,FALSE))</f>
        <v>8582HBR</v>
      </c>
      <c r="I6" s="33"/>
      <c r="J6" s="39"/>
      <c r="K6" s="39"/>
      <c r="L6" s="39"/>
      <c r="M6" s="39"/>
      <c r="N6" s="39"/>
      <c r="O6" s="35"/>
      <c r="P6" s="33"/>
      <c r="Q6" s="39"/>
      <c r="R6" s="39"/>
      <c r="S6" s="33"/>
      <c r="T6" s="36"/>
    </row>
    <row r="7" spans="1:20">
      <c r="A7" s="33"/>
      <c r="C7" s="43"/>
      <c r="D7" s="43"/>
      <c r="E7" s="43"/>
      <c r="F7" s="43"/>
      <c r="G7" s="43"/>
      <c r="H7" s="43"/>
      <c r="I7" s="44"/>
      <c r="J7" s="39"/>
      <c r="K7" s="39"/>
      <c r="L7" s="39"/>
      <c r="M7" s="39"/>
      <c r="N7" s="39"/>
      <c r="O7" s="35"/>
      <c r="P7" s="33"/>
      <c r="Q7" s="39"/>
      <c r="R7" s="39"/>
      <c r="S7" s="33"/>
      <c r="T7" s="36"/>
    </row>
    <row r="8" spans="1:20" ht="17.25">
      <c r="A8" s="33" t="str">
        <f ca="1">DAY(B8)&amp;MONTH(B8)&amp;YEAR(B8)</f>
        <v>2122024</v>
      </c>
      <c r="B8" s="45">
        <f ca="1">TODAY()</f>
        <v>45343</v>
      </c>
      <c r="C8" s="118" t="s">
        <v>132</v>
      </c>
      <c r="D8" s="118"/>
      <c r="E8" s="118"/>
      <c r="F8" s="118"/>
      <c r="G8" s="46">
        <f ca="1">B8+60</f>
        <v>45403</v>
      </c>
      <c r="H8" s="43"/>
      <c r="I8" s="33"/>
      <c r="J8" s="39"/>
      <c r="K8" s="39"/>
      <c r="L8" s="39"/>
      <c r="M8" s="39"/>
      <c r="N8" s="39"/>
      <c r="O8" s="35"/>
      <c r="P8" s="33"/>
      <c r="Q8" s="39"/>
      <c r="R8" s="39"/>
      <c r="S8" s="33"/>
      <c r="T8" s="36"/>
    </row>
    <row r="9" spans="1:20">
      <c r="A9" s="33"/>
      <c r="C9" s="47" t="str">
        <f ca="1">"VER."&amp;TODAY()&amp;"."&amp;RIGHT(A8,8)</f>
        <v>VER.45343.2122024</v>
      </c>
      <c r="D9" s="48"/>
      <c r="E9" s="43"/>
      <c r="F9" s="43"/>
      <c r="G9" s="43"/>
      <c r="H9" s="43"/>
      <c r="I9" s="33"/>
      <c r="J9" s="119"/>
      <c r="K9" s="119"/>
      <c r="L9" s="119"/>
      <c r="M9" s="119"/>
      <c r="N9" s="119"/>
      <c r="O9" s="119"/>
      <c r="P9" s="119"/>
      <c r="Q9" s="119" t="s">
        <v>133</v>
      </c>
      <c r="R9" s="119"/>
      <c r="S9" s="49"/>
      <c r="T9" s="36"/>
    </row>
    <row r="10" spans="1:20" ht="15.75">
      <c r="A10" s="33"/>
      <c r="B10" s="50" t="str">
        <f t="shared" ref="B10" si="0">IF(C10="","",IF(C10="DIA","",C10))</f>
        <v/>
      </c>
      <c r="C10" s="51"/>
      <c r="D10" s="120" t="s">
        <v>134</v>
      </c>
      <c r="E10" s="120"/>
      <c r="F10" s="120"/>
      <c r="G10" s="120"/>
      <c r="H10" s="120"/>
      <c r="J10" s="53" t="str">
        <f>IF(C10="DIA","COMPROBACION CITA",IF(A10="","",IF(C10="","",C10&amp;D10)))</f>
        <v/>
      </c>
      <c r="K10" s="54" t="str">
        <f>IFERROR(IF(C10="DIA","DIA",IF(A10="","",VLOOKUP(J10,'CITAS SOLICITADAS CUENTA'!A:G,5,FALSE))),"ERROR")</f>
        <v/>
      </c>
      <c r="L10" s="55" t="str">
        <f>IFERROR(IF(C10="DIA","HORA",IF(A10="","",VLOOKUP(J10,'CITAS SOLICITADAS CUENTA'!A:G,6,FALSE))),"ERROR")</f>
        <v/>
      </c>
      <c r="M10" s="39" t="str">
        <f>IFERROR(IF(C10="DIA","ESTACION",IF(A10="","",VLOOKUP(J10,'CITAS SOLICITADAS CUENTA'!A:G,4,FALSE))),"ERROR")</f>
        <v/>
      </c>
      <c r="N10" s="56" t="str">
        <f>IFERROR(IF(C10="DIA","TIPO ITV",IF(A10="","",VLOOKUP(J10,'CITAS SOLICITADAS CUENTA'!A:G,7,FALSE))),"ERROR")</f>
        <v/>
      </c>
      <c r="O10" s="57" t="str">
        <f t="shared" ref="O10:O73" si="1">IFERROR(IF(C10="DIA","COMPROBACION FECHA LIMITE CITA ITV",IF(E10="","",IF(H10="SEGUNDAS","SEGUNDAS",G10-30))),"ERROR")</f>
        <v/>
      </c>
      <c r="P10" s="33"/>
      <c r="Q10" s="39" t="str">
        <f>IFERROR(IF(C10="DIA","TIP ITV SOLI",IF(E10="","",IF(VLOOKUP(E10,'RELACION MATRICULAS'!C:D,2,FALSE)="FURGONETA",0,IF(VLOOKUP(E10,'RELACION MATRICULAS'!C:D,2,FALSE)="BUS",1,666)))),"ERROR")</f>
        <v/>
      </c>
      <c r="R10" s="56" t="str">
        <f t="shared" ref="R10:R73" si="2">IFERROR(IF(C10="DIA","TIP ITV SOLI",IF(E10="","",IF(N10="FURGONETA",0,IF(N10="BUS",1,666)))),"ERROR")</f>
        <v/>
      </c>
      <c r="S10" s="33"/>
      <c r="T10" s="36"/>
    </row>
    <row r="11" spans="1:20" ht="26.25" hidden="1" customHeight="1">
      <c r="A11" s="33"/>
      <c r="B11" s="58" t="str">
        <f t="shared" ref="B11:B74" si="3">IF(C11="","",IF(LEFT(C11,3)="ITV","",IF(C11="DIA","DIASEM",C11)))</f>
        <v/>
      </c>
      <c r="C11" s="110" t="s">
        <v>135</v>
      </c>
      <c r="D11" s="111"/>
      <c r="E11" s="111"/>
      <c r="F11" s="111"/>
      <c r="G11" s="111"/>
      <c r="H11" s="112"/>
      <c r="J11" s="53" t="str">
        <f t="shared" ref="J11:J74" si="4">IF(C11="DIA","COMPROBACION CITA",IF(A11="","",IF(C11="","",C11&amp;D11)))</f>
        <v/>
      </c>
      <c r="K11" s="54" t="str">
        <f>IFERROR(IF(C11="DIA","DIA",IF(A11="","",VLOOKUP(J11,'CITAS SOLICITADAS CUENTA'!A:G,5,FALSE))),"ERROR")</f>
        <v/>
      </c>
      <c r="L11" s="55" t="str">
        <f>IFERROR(IF(C11="DIA","HORA",IF(A11="","",VLOOKUP(J11,'CITAS SOLICITADAS CUENTA'!A:G,6,FALSE))),"ERROR")</f>
        <v/>
      </c>
      <c r="M11" s="39" t="str">
        <f>IFERROR(IF(C11="DIA","ESTACION",IF(A11="","",VLOOKUP(J11,'CITAS SOLICITADAS CUENTA'!A:G,4,FALSE))),"ERROR")</f>
        <v/>
      </c>
      <c r="N11" s="56" t="str">
        <f>IFERROR(IF(C11="DIA","TIPO ITV",IF(A11="","",VLOOKUP(J11,'CITAS SOLICITADAS CUENTA'!A:G,7,FALSE))),"ERROR")</f>
        <v/>
      </c>
      <c r="O11" s="57" t="str">
        <f t="shared" si="1"/>
        <v/>
      </c>
      <c r="P11" s="33"/>
      <c r="Q11" s="39" t="str">
        <f>IFERROR(IF(C11="DIA","TIP ITV SOLI",IF(E11="","",IF(VLOOKUP(E11,'RELACION MATRICULAS'!C:D,2,FALSE)="FURGONETA",0,IF(VLOOKUP(E11,'RELACION MATRICULAS'!C:D,2,FALSE)="BUS",1,666)))),"ERROR")</f>
        <v/>
      </c>
      <c r="R11" s="56" t="str">
        <f t="shared" si="2"/>
        <v/>
      </c>
      <c r="S11" s="33"/>
      <c r="T11" s="36"/>
    </row>
    <row r="12" spans="1:20" ht="30.75" hidden="1" customHeight="1">
      <c r="A12" s="33"/>
      <c r="B12" s="58" t="str">
        <f t="shared" si="3"/>
        <v>DIASEM</v>
      </c>
      <c r="C12" s="59" t="s">
        <v>6</v>
      </c>
      <c r="D12" s="59" t="s">
        <v>136</v>
      </c>
      <c r="E12" s="59" t="s">
        <v>137</v>
      </c>
      <c r="F12" s="60" t="s">
        <v>138</v>
      </c>
      <c r="G12" s="59" t="s">
        <v>139</v>
      </c>
      <c r="H12" s="60" t="s">
        <v>13</v>
      </c>
      <c r="I12" s="61" t="str">
        <f>IFERROR(IF(C12="DIA","CITA CON MATRICULA",IF(A12="","",IF(J12="","",VLOOKUP(J12,'CITAS SOLICITADAS CUENTA'!A:C,3,FALSE)))),"REVISAR CITA")</f>
        <v>CITA CON MATRICULA</v>
      </c>
      <c r="J12" s="53" t="str">
        <f t="shared" si="4"/>
        <v>COMPROBACION CITA</v>
      </c>
      <c r="K12" s="54" t="str">
        <f>IFERROR(IF(C12="DIA","DIA",IF(A12="","",VLOOKUP(J12,'CITAS SOLICITADAS CUENTA'!A:G,5,FALSE))),"ERROR")</f>
        <v>DIA</v>
      </c>
      <c r="L12" s="55" t="str">
        <f>IFERROR(IF(C12="DIA","HORA",IF(A12="","",VLOOKUP(J12,'CITAS SOLICITADAS CUENTA'!A:G,6,FALSE))),"ERROR")</f>
        <v>HORA</v>
      </c>
      <c r="M12" s="39" t="str">
        <f>IFERROR(IF(C12="DIA","ESTACION",IF(A12="","",VLOOKUP(J12,'CITAS SOLICITADAS CUENTA'!A:G,4,FALSE))),"ERROR")</f>
        <v>ESTACION</v>
      </c>
      <c r="N12" s="56" t="str">
        <f>IFERROR(IF(C12="DIA","TIPO ITV",IF(A12="","",VLOOKUP(J12,'CITAS SOLICITADAS CUENTA'!A:G,7,FALSE))),"ERROR")</f>
        <v>TIPO ITV</v>
      </c>
      <c r="O12" s="57" t="str">
        <f t="shared" si="1"/>
        <v>COMPROBACION FECHA LIMITE CITA ITV</v>
      </c>
      <c r="P12" s="33"/>
      <c r="Q12" s="39" t="str">
        <f>IFERROR(IF(C12="DIA","TIP ITV SOLI",IF(E12="","",IF(VLOOKUP(E12,'RELACION MATRICULAS'!C:D,2,FALSE)="FURGONETA",0,IF(VLOOKUP(E12,'RELACION MATRICULAS'!C:D,2,FALSE)="BUS",1,666)))),"ERROR")</f>
        <v>TIP ITV SOLI</v>
      </c>
      <c r="R12" s="56" t="str">
        <f t="shared" si="2"/>
        <v>TIP ITV SOLI</v>
      </c>
      <c r="S12" s="33"/>
      <c r="T12" s="36"/>
    </row>
    <row r="13" spans="1:20" ht="27" hidden="1" customHeight="1">
      <c r="A13" s="33" t="str">
        <f t="shared" ref="A13:A26" si="5">IF(C13="","",WEEKDAY(C13))</f>
        <v/>
      </c>
      <c r="B13" s="58" t="str">
        <f t="shared" si="3"/>
        <v/>
      </c>
      <c r="C13" s="62"/>
      <c r="D13" s="63"/>
      <c r="E13" s="60"/>
      <c r="F13" s="64"/>
      <c r="G13" s="65" t="str">
        <f>IF(C13="","",IF(E13="","LIBRE",IF(E13="CITA DE 2","CITA DE 2",VLOOKUP(E13,FLOTA!A:E,5))))</f>
        <v/>
      </c>
      <c r="H13" s="65" t="str">
        <f>IF(E13="","",IF(G13="CITA DE 2","SEGUNDAS",VLOOKUP(E13,'RELACION MATRICULAS'!A:B,2,FALSE)))</f>
        <v/>
      </c>
      <c r="I13" s="61" t="str">
        <f>IFERROR(IF(C13="DIA","CITA CON MATRICULA",IF(A13="","",IF(J13="","",VLOOKUP(J13,'CITAS SOLICITADAS CUENTA'!A:C,3,FALSE)))),"REVISAR CITA")</f>
        <v/>
      </c>
      <c r="J13" s="53" t="str">
        <f t="shared" si="4"/>
        <v/>
      </c>
      <c r="K13" s="54" t="str">
        <f>IFERROR(IF(C13="DIA","DIA",IF(A13="","",VLOOKUP(J13,'CITAS SOLICITADAS CUENTA'!A:G,5,FALSE))),"ERROR")</f>
        <v/>
      </c>
      <c r="L13" s="55" t="str">
        <f>IFERROR(IF(C13="DIA","HORA",IF(A13="","",VLOOKUP(J13,'CITAS SOLICITADAS CUENTA'!A:G,6,FALSE))),"ERROR")</f>
        <v/>
      </c>
      <c r="M13" s="39" t="str">
        <f>IFERROR(IF(C13="DIA","ESTACION",IF(A13="","",VLOOKUP(J13,'CITAS SOLICITADAS CUENTA'!A:G,4,FALSE))),"ERROR")</f>
        <v/>
      </c>
      <c r="N13" s="56" t="str">
        <f>IFERROR(IF(C13="DIA","TIPO ITV",IF(A13="","",VLOOKUP(J13,'CITAS SOLICITADAS CUENTA'!A:G,7,FALSE))),"ERROR")</f>
        <v/>
      </c>
      <c r="O13" s="57" t="str">
        <f t="shared" si="1"/>
        <v/>
      </c>
      <c r="P13" s="33"/>
      <c r="Q13" s="39" t="str">
        <f>IFERROR(IF(C13="DIA","TIP ITV SOLI",IF(E13="","",IF(VLOOKUP(E13,'RELACION MATRICULAS'!C:D,2,FALSE)="FURGONETA",0,IF(VLOOKUP(E13,'RELACION MATRICULAS'!C:D,2,FALSE)="BUS",1,666)))),"ERROR")</f>
        <v/>
      </c>
      <c r="R13" s="56" t="str">
        <f t="shared" si="2"/>
        <v/>
      </c>
      <c r="S13" s="33"/>
      <c r="T13" s="36"/>
    </row>
    <row r="14" spans="1:20" ht="26.25" hidden="1" customHeight="1">
      <c r="A14" s="33" t="str">
        <f t="shared" si="5"/>
        <v/>
      </c>
      <c r="B14" s="58" t="str">
        <f t="shared" si="3"/>
        <v/>
      </c>
      <c r="C14" s="62"/>
      <c r="D14" s="63"/>
      <c r="E14" s="60"/>
      <c r="F14" s="64"/>
      <c r="G14" s="65" t="str">
        <f>IF(C14="","",IF(E14="","LIBRE",IF(E14="CITA DE 2","CITA DE 2",VLOOKUP(E14,FLOTA!A:E,5))))</f>
        <v/>
      </c>
      <c r="H14" s="65" t="str">
        <f>IF(E14="","",IF(G14="CITA DE 2","SEGUNDAS",VLOOKUP(E14,'RELACION MATRICULAS'!A:B,2,FALSE)))</f>
        <v/>
      </c>
      <c r="I14" s="61" t="str">
        <f>IFERROR(IF(C14="DIA","CITA CON MATRICULA",IF(A14="","",IF(J14="","",VLOOKUP(J14,'CITAS SOLICITADAS CUENTA'!A:C,3,FALSE)))),"REVISAR CITA")</f>
        <v/>
      </c>
      <c r="J14" s="53" t="str">
        <f t="shared" si="4"/>
        <v/>
      </c>
      <c r="K14" s="54" t="str">
        <f>IFERROR(IF(C14="DIA","DIA",IF(A14="","",VLOOKUP(J14,'CITAS SOLICITADAS CUENTA'!A:G,5,FALSE))),"ERROR")</f>
        <v/>
      </c>
      <c r="L14" s="55" t="str">
        <f>IFERROR(IF(C14="DIA","HORA",IF(A14="","",VLOOKUP(J14,'CITAS SOLICITADAS CUENTA'!A:G,6,FALSE))),"ERROR")</f>
        <v/>
      </c>
      <c r="M14" s="39" t="str">
        <f>IFERROR(IF(C14="DIA","ESTACION",IF(A14="","",VLOOKUP(J14,'CITAS SOLICITADAS CUENTA'!A:G,4,FALSE))),"ERROR")</f>
        <v/>
      </c>
      <c r="N14" s="56" t="str">
        <f>IFERROR(IF(C14="DIA","TIPO ITV",IF(A14="","",VLOOKUP(J14,'CITAS SOLICITADAS CUENTA'!A:G,7,FALSE))),"ERROR")</f>
        <v/>
      </c>
      <c r="O14" s="57" t="str">
        <f t="shared" si="1"/>
        <v/>
      </c>
      <c r="P14" s="33"/>
      <c r="Q14" s="39" t="str">
        <f>IFERROR(IF(C14="DIA","TIP ITV SOLI",IF(E14="","",IF(VLOOKUP(E14,'RELACION MATRICULAS'!C:D,2,FALSE)="FURGONETA",0,IF(VLOOKUP(E14,'RELACION MATRICULAS'!C:D,2,FALSE)="BUS",1,666)))),"ERROR")</f>
        <v/>
      </c>
      <c r="R14" s="56" t="str">
        <f t="shared" si="2"/>
        <v/>
      </c>
      <c r="S14" s="33"/>
      <c r="T14" s="36"/>
    </row>
    <row r="15" spans="1:20" ht="26.25" hidden="1" customHeight="1">
      <c r="A15" s="33" t="str">
        <f t="shared" si="5"/>
        <v/>
      </c>
      <c r="B15" s="58" t="str">
        <f t="shared" si="3"/>
        <v/>
      </c>
      <c r="C15" s="62"/>
      <c r="D15" s="63"/>
      <c r="E15" s="60"/>
      <c r="F15" s="64"/>
      <c r="G15" s="65" t="str">
        <f>IF(C15="","",IF(E15="","LIBRE",IF(E15="CITA DE 2","CITA DE 2",VLOOKUP(E15,FLOTA!A:E,5))))</f>
        <v/>
      </c>
      <c r="H15" s="65" t="str">
        <f>IF(E15="","",IF(G15="CITA DE 2","SEGUNDAS",VLOOKUP(E15,'RELACION MATRICULAS'!A:B,2,FALSE)))</f>
        <v/>
      </c>
      <c r="I15" s="61" t="str">
        <f>IFERROR(IF(C15="DIA","CITA CON MATRICULA",IF(A15="","",IF(J15="","",VLOOKUP(J15,'CITAS SOLICITADAS CUENTA'!A:C,3,FALSE)))),"REVISAR CITA")</f>
        <v/>
      </c>
      <c r="J15" s="53" t="str">
        <f t="shared" si="4"/>
        <v/>
      </c>
      <c r="K15" s="54" t="str">
        <f>IFERROR(IF(C15="DIA","DIA",IF(A15="","",VLOOKUP(J15,'CITAS SOLICITADAS CUENTA'!A:G,5,FALSE))),"ERROR")</f>
        <v/>
      </c>
      <c r="L15" s="55" t="str">
        <f>IFERROR(IF(C15="DIA","HORA",IF(A15="","",VLOOKUP(J15,'CITAS SOLICITADAS CUENTA'!A:G,6,FALSE))),"ERROR")</f>
        <v/>
      </c>
      <c r="M15" s="39" t="str">
        <f>IFERROR(IF(C15="DIA","ESTACION",IF(A15="","",VLOOKUP(J15,'CITAS SOLICITADAS CUENTA'!A:G,4,FALSE))),"ERROR")</f>
        <v/>
      </c>
      <c r="N15" s="56" t="str">
        <f>IFERROR(IF(C15="DIA","TIPO ITV",IF(A15="","",VLOOKUP(J15,'CITAS SOLICITADAS CUENTA'!A:G,7,FALSE))),"ERROR")</f>
        <v/>
      </c>
      <c r="O15" s="57" t="str">
        <f t="shared" si="1"/>
        <v/>
      </c>
      <c r="P15" s="33"/>
      <c r="Q15" s="39" t="str">
        <f>IFERROR(IF(C15="DIA","TIP ITV SOLI",IF(E15="","",IF(VLOOKUP(E15,'RELACION MATRICULAS'!C:D,2,FALSE)="FURGONETA",0,IF(VLOOKUP(E15,'RELACION MATRICULAS'!C:D,2,FALSE)="BUS",1,666)))),"ERROR")</f>
        <v/>
      </c>
      <c r="R15" s="56" t="str">
        <f t="shared" si="2"/>
        <v/>
      </c>
      <c r="S15" s="33"/>
      <c r="T15" s="36"/>
    </row>
    <row r="16" spans="1:20" ht="26.25" hidden="1" customHeight="1">
      <c r="A16" s="33" t="str">
        <f t="shared" si="5"/>
        <v/>
      </c>
      <c r="B16" s="58" t="str">
        <f t="shared" si="3"/>
        <v/>
      </c>
      <c r="C16" s="62"/>
      <c r="D16" s="63"/>
      <c r="E16" s="60"/>
      <c r="F16" s="64"/>
      <c r="G16" s="65" t="str">
        <f>IF(C16="","",IF(E16="","LIBRE",IF(E16="CITA DE 2","CITA DE 2",VLOOKUP(E16,FLOTA!A:E,5))))</f>
        <v/>
      </c>
      <c r="H16" s="65" t="str">
        <f>IF(E16="","",IF(G16="CITA DE 2","SEGUNDAS",VLOOKUP(E16,'RELACION MATRICULAS'!A:B,2,FALSE)))</f>
        <v/>
      </c>
      <c r="I16" s="61" t="str">
        <f>IFERROR(IF(C16="DIA","CITA CON MATRICULA",IF(A16="","",IF(J16="","",VLOOKUP(J16,'CITAS SOLICITADAS CUENTA'!A:C,3,FALSE)))),"REVISAR CITA")</f>
        <v/>
      </c>
      <c r="J16" s="53" t="str">
        <f t="shared" si="4"/>
        <v/>
      </c>
      <c r="K16" s="54" t="str">
        <f>IFERROR(IF(C16="DIA","DIA",IF(A16="","",VLOOKUP(J16,'CITAS SOLICITADAS CUENTA'!A:G,5,FALSE))),"ERROR")</f>
        <v/>
      </c>
      <c r="L16" s="55" t="str">
        <f>IFERROR(IF(C16="DIA","HORA",IF(A16="","",VLOOKUP(J16,'CITAS SOLICITADAS CUENTA'!A:G,6,FALSE))),"ERROR")</f>
        <v/>
      </c>
      <c r="M16" s="39" t="str">
        <f>IFERROR(IF(C16="DIA","ESTACION",IF(A16="","",VLOOKUP(J16,'CITAS SOLICITADAS CUENTA'!A:G,4,FALSE))),"ERROR")</f>
        <v/>
      </c>
      <c r="N16" s="56" t="str">
        <f>IFERROR(IF(C16="DIA","TIPO ITV",IF(A16="","",VLOOKUP(J16,'CITAS SOLICITADAS CUENTA'!A:G,7,FALSE))),"ERROR")</f>
        <v/>
      </c>
      <c r="O16" s="57" t="str">
        <f t="shared" si="1"/>
        <v/>
      </c>
      <c r="P16" s="33"/>
      <c r="Q16" s="39" t="str">
        <f>IFERROR(IF(C16="DIA","TIP ITV SOLI",IF(E16="","",IF(VLOOKUP(E16,'RELACION MATRICULAS'!C:D,2,FALSE)="FURGONETA",0,IF(VLOOKUP(E16,'RELACION MATRICULAS'!C:D,2,FALSE)="BUS",1,666)))),"ERROR")</f>
        <v/>
      </c>
      <c r="R16" s="56" t="str">
        <f t="shared" si="2"/>
        <v/>
      </c>
      <c r="S16" s="33"/>
      <c r="T16" s="36"/>
    </row>
    <row r="17" spans="1:20" ht="26.25" hidden="1" customHeight="1">
      <c r="A17" s="33" t="str">
        <f t="shared" si="5"/>
        <v/>
      </c>
      <c r="B17" s="58" t="str">
        <f t="shared" si="3"/>
        <v/>
      </c>
      <c r="C17" s="62"/>
      <c r="D17" s="63"/>
      <c r="E17" s="60"/>
      <c r="F17" s="64"/>
      <c r="G17" s="65" t="str">
        <f>IF(C17="","",IF(E17="","LIBRE",IF(E17="CITA DE 2","CITA DE 2",VLOOKUP(E17,FLOTA!A:E,5))))</f>
        <v/>
      </c>
      <c r="H17" s="65" t="str">
        <f>IF(E17="","",IF(G17="CITA DE 2","SEGUNDAS",VLOOKUP(E17,'RELACION MATRICULAS'!A:B,2,FALSE)))</f>
        <v/>
      </c>
      <c r="I17" s="61" t="str">
        <f>IFERROR(IF(C17="DIA","CITA CON MATRICULA",IF(A17="","",IF(J17="","",VLOOKUP(J17,'CITAS SOLICITADAS CUENTA'!A:C,3,FALSE)))),"REVISAR CITA")</f>
        <v/>
      </c>
      <c r="J17" s="53" t="str">
        <f t="shared" si="4"/>
        <v/>
      </c>
      <c r="K17" s="54" t="str">
        <f>IFERROR(IF(C17="DIA","DIA",IF(A17="","",VLOOKUP(J17,'CITAS SOLICITADAS CUENTA'!A:G,5,FALSE))),"ERROR")</f>
        <v/>
      </c>
      <c r="L17" s="55" t="str">
        <f>IFERROR(IF(C17="DIA","HORA",IF(A17="","",VLOOKUP(J17,'CITAS SOLICITADAS CUENTA'!A:G,6,FALSE))),"ERROR")</f>
        <v/>
      </c>
      <c r="M17" s="39" t="str">
        <f>IFERROR(IF(C17="DIA","ESTACION",IF(A17="","",VLOOKUP(J17,'CITAS SOLICITADAS CUENTA'!A:G,4,FALSE))),"ERROR")</f>
        <v/>
      </c>
      <c r="N17" s="56" t="str">
        <f>IFERROR(IF(C17="DIA","TIPO ITV",IF(A17="","",VLOOKUP(J17,'CITAS SOLICITADAS CUENTA'!A:G,7,FALSE))),"ERROR")</f>
        <v/>
      </c>
      <c r="O17" s="57" t="str">
        <f t="shared" si="1"/>
        <v/>
      </c>
      <c r="P17" s="33"/>
      <c r="Q17" s="39" t="str">
        <f>IFERROR(IF(C17="DIA","TIP ITV SOLI",IF(E17="","",IF(VLOOKUP(E17,'RELACION MATRICULAS'!C:D,2,FALSE)="FURGONETA",0,IF(VLOOKUP(E17,'RELACION MATRICULAS'!C:D,2,FALSE)="BUS",1,666)))),"ERROR")</f>
        <v/>
      </c>
      <c r="R17" s="56" t="str">
        <f t="shared" si="2"/>
        <v/>
      </c>
      <c r="S17" s="33"/>
      <c r="T17" s="36"/>
    </row>
    <row r="18" spans="1:20" ht="26.25" hidden="1" customHeight="1">
      <c r="A18" s="33" t="str">
        <f t="shared" si="5"/>
        <v/>
      </c>
      <c r="B18" s="58" t="str">
        <f t="shared" si="3"/>
        <v/>
      </c>
      <c r="C18" s="62"/>
      <c r="D18" s="63"/>
      <c r="E18" s="60"/>
      <c r="F18" s="64"/>
      <c r="G18" s="65" t="str">
        <f>IF(C18="","",IF(E18="","LIBRE",IF(E18="CITA DE 2","CITA DE 2",VLOOKUP(E18,FLOTA!A:E,5))))</f>
        <v/>
      </c>
      <c r="H18" s="65" t="str">
        <f>IF(E18="","",IF(G18="CITA DE 2","SEGUNDAS",VLOOKUP(E18,'RELACION MATRICULAS'!A:B,2,FALSE)))</f>
        <v/>
      </c>
      <c r="I18" s="61" t="str">
        <f>IFERROR(IF(C18="DIA","CITA CON MATRICULA",IF(A18="","",IF(J18="","",VLOOKUP(J18,'CITAS SOLICITADAS CUENTA'!A:C,3,FALSE)))),"REVISAR CITA")</f>
        <v/>
      </c>
      <c r="J18" s="53" t="str">
        <f t="shared" si="4"/>
        <v/>
      </c>
      <c r="K18" s="54" t="str">
        <f>IFERROR(IF(C18="DIA","DIA",IF(A18="","",VLOOKUP(J18,'CITAS SOLICITADAS CUENTA'!A:G,5,FALSE))),"ERROR")</f>
        <v/>
      </c>
      <c r="L18" s="55" t="str">
        <f>IFERROR(IF(C18="DIA","HORA",IF(A18="","",VLOOKUP(J18,'CITAS SOLICITADAS CUENTA'!A:G,6,FALSE))),"ERROR")</f>
        <v/>
      </c>
      <c r="M18" s="39" t="str">
        <f>IFERROR(IF(C18="DIA","ESTACION",IF(A18="","",VLOOKUP(J18,'CITAS SOLICITADAS CUENTA'!A:G,4,FALSE))),"ERROR")</f>
        <v/>
      </c>
      <c r="N18" s="56" t="str">
        <f>IFERROR(IF(C18="DIA","TIPO ITV",IF(A18="","",VLOOKUP(J18,'CITAS SOLICITADAS CUENTA'!A:G,7,FALSE))),"ERROR")</f>
        <v/>
      </c>
      <c r="O18" s="57" t="str">
        <f t="shared" si="1"/>
        <v/>
      </c>
      <c r="P18" s="33"/>
      <c r="Q18" s="39" t="str">
        <f>IFERROR(IF(C18="DIA","TIP ITV SOLI",IF(E18="","",IF(VLOOKUP(E18,'RELACION MATRICULAS'!C:D,2,FALSE)="FURGONETA",0,IF(VLOOKUP(E18,'RELACION MATRICULAS'!C:D,2,FALSE)="BUS",1,666)))),"ERROR")</f>
        <v/>
      </c>
      <c r="R18" s="56" t="str">
        <f t="shared" si="2"/>
        <v/>
      </c>
      <c r="S18" s="33"/>
      <c r="T18" s="36"/>
    </row>
    <row r="19" spans="1:20" ht="26.25" hidden="1" customHeight="1">
      <c r="A19" s="33" t="str">
        <f t="shared" si="5"/>
        <v/>
      </c>
      <c r="B19" s="58" t="str">
        <f t="shared" si="3"/>
        <v/>
      </c>
      <c r="C19" s="62"/>
      <c r="D19" s="63"/>
      <c r="E19" s="60"/>
      <c r="F19" s="64"/>
      <c r="G19" s="65" t="str">
        <f>IF(C19="","",IF(E19="","LIBRE",IF(E19="CITA DE 2","CITA DE 2",VLOOKUP(E19,FLOTA!A:E,5))))</f>
        <v/>
      </c>
      <c r="H19" s="65" t="str">
        <f>IF(E19="","",IF(G19="CITA DE 2","SEGUNDAS",VLOOKUP(E19,'RELACION MATRICULAS'!A:B,2,FALSE)))</f>
        <v/>
      </c>
      <c r="I19" s="61" t="str">
        <f>IFERROR(IF(C19="DIA","CITA CON MATRICULA",IF(A19="","",IF(J19="","",VLOOKUP(J19,'CITAS SOLICITADAS CUENTA'!A:C,3,FALSE)))),"REVISAR CITA")</f>
        <v/>
      </c>
      <c r="J19" s="53" t="str">
        <f t="shared" si="4"/>
        <v/>
      </c>
      <c r="K19" s="54" t="str">
        <f>IFERROR(IF(C19="DIA","DIA",IF(A19="","",VLOOKUP(J19,'CITAS SOLICITADAS CUENTA'!A:G,5,FALSE))),"ERROR")</f>
        <v/>
      </c>
      <c r="L19" s="55" t="str">
        <f>IFERROR(IF(C19="DIA","HORA",IF(A19="","",VLOOKUP(J19,'CITAS SOLICITADAS CUENTA'!A:G,6,FALSE))),"ERROR")</f>
        <v/>
      </c>
      <c r="M19" s="39" t="str">
        <f>IFERROR(IF(C19="DIA","ESTACION",IF(A19="","",VLOOKUP(J19,'CITAS SOLICITADAS CUENTA'!A:G,4,FALSE))),"ERROR")</f>
        <v/>
      </c>
      <c r="N19" s="56" t="str">
        <f>IFERROR(IF(C19="DIA","TIPO ITV",IF(A19="","",VLOOKUP(J19,'CITAS SOLICITADAS CUENTA'!A:G,7,FALSE))),"ERROR")</f>
        <v/>
      </c>
      <c r="O19" s="57" t="str">
        <f t="shared" si="1"/>
        <v/>
      </c>
      <c r="P19" s="33"/>
      <c r="Q19" s="39" t="str">
        <f>IFERROR(IF(C19="DIA","TIP ITV SOLI",IF(E19="","",IF(VLOOKUP(E19,'RELACION MATRICULAS'!C:D,2,FALSE)="FURGONETA",0,IF(VLOOKUP(E19,'RELACION MATRICULAS'!C:D,2,FALSE)="BUS",1,666)))),"ERROR")</f>
        <v/>
      </c>
      <c r="R19" s="56" t="str">
        <f t="shared" si="2"/>
        <v/>
      </c>
      <c r="S19" s="33"/>
      <c r="T19" s="36"/>
    </row>
    <row r="20" spans="1:20" ht="26.25" hidden="1" customHeight="1">
      <c r="A20" s="33" t="str">
        <f t="shared" si="5"/>
        <v/>
      </c>
      <c r="B20" s="58" t="str">
        <f t="shared" si="3"/>
        <v/>
      </c>
      <c r="C20" s="62"/>
      <c r="D20" s="63"/>
      <c r="E20" s="60"/>
      <c r="F20" s="64"/>
      <c r="G20" s="65" t="str">
        <f>IF(C20="","",IF(E20="","LIBRE",IF(E20="CITA DE 2","CITA DE 2",VLOOKUP(E20,FLOTA!A:E,5))))</f>
        <v/>
      </c>
      <c r="H20" s="65" t="str">
        <f>IF(E20="","",IF(G20="CITA DE 2","SEGUNDAS",VLOOKUP(E20,'RELACION MATRICULAS'!A:B,2,FALSE)))</f>
        <v/>
      </c>
      <c r="I20" s="61" t="str">
        <f>IFERROR(IF(C20="DIA","CITA CON MATRICULA",IF(A20="","",IF(J20="","",VLOOKUP(J20,'CITAS SOLICITADAS CUENTA'!A:C,3,FALSE)))),"REVISAR CITA")</f>
        <v/>
      </c>
      <c r="J20" s="53" t="str">
        <f t="shared" si="4"/>
        <v/>
      </c>
      <c r="K20" s="54" t="str">
        <f>IFERROR(IF(C20="DIA","DIA",IF(A20="","",VLOOKUP(J20,'CITAS SOLICITADAS CUENTA'!A:G,5,FALSE))),"ERROR")</f>
        <v/>
      </c>
      <c r="L20" s="55" t="str">
        <f>IFERROR(IF(C20="DIA","HORA",IF(A20="","",VLOOKUP(J20,'CITAS SOLICITADAS CUENTA'!A:G,6,FALSE))),"ERROR")</f>
        <v/>
      </c>
      <c r="M20" s="39" t="str">
        <f>IFERROR(IF(C20="DIA","ESTACION",IF(A20="","",VLOOKUP(J20,'CITAS SOLICITADAS CUENTA'!A:G,4,FALSE))),"ERROR")</f>
        <v/>
      </c>
      <c r="N20" s="56" t="str">
        <f>IFERROR(IF(C20="DIA","TIPO ITV",IF(A20="","",VLOOKUP(J20,'CITAS SOLICITADAS CUENTA'!A:G,7,FALSE))),"ERROR")</f>
        <v/>
      </c>
      <c r="O20" s="57" t="str">
        <f t="shared" si="1"/>
        <v/>
      </c>
      <c r="P20" s="33"/>
      <c r="Q20" s="39" t="str">
        <f>IFERROR(IF(C20="DIA","TIP ITV SOLI",IF(E20="","",IF(VLOOKUP(E20,'RELACION MATRICULAS'!C:D,2,FALSE)="FURGONETA",0,IF(VLOOKUP(E20,'RELACION MATRICULAS'!C:D,2,FALSE)="BUS",1,666)))),"ERROR")</f>
        <v/>
      </c>
      <c r="R20" s="56" t="str">
        <f t="shared" si="2"/>
        <v/>
      </c>
      <c r="S20" s="33"/>
      <c r="T20" s="36"/>
    </row>
    <row r="21" spans="1:20" ht="26.25" hidden="1" customHeight="1">
      <c r="A21" s="33" t="str">
        <f t="shared" si="5"/>
        <v/>
      </c>
      <c r="B21" s="58" t="str">
        <f t="shared" si="3"/>
        <v/>
      </c>
      <c r="C21" s="62"/>
      <c r="D21" s="63"/>
      <c r="E21" s="60"/>
      <c r="F21" s="64"/>
      <c r="G21" s="65" t="str">
        <f>IF(C21="","",IF(E21="","LIBRE",IF(E21="CITA DE 2","CITA DE 2",VLOOKUP(E21,FLOTA!A:E,5))))</f>
        <v/>
      </c>
      <c r="H21" s="65" t="str">
        <f>IF(E21="","",IF(G21="CITA DE 2","SEGUNDAS",VLOOKUP(E21,'RELACION MATRICULAS'!A:B,2,FALSE)))</f>
        <v/>
      </c>
      <c r="I21" s="61" t="str">
        <f>IFERROR(IF(C21="DIA","CITA CON MATRICULA",IF(A21="","",IF(J21="","",VLOOKUP(J21,'CITAS SOLICITADAS CUENTA'!A:C,3,FALSE)))),"REVISAR CITA")</f>
        <v/>
      </c>
      <c r="J21" s="53" t="str">
        <f t="shared" si="4"/>
        <v/>
      </c>
      <c r="K21" s="54" t="str">
        <f>IFERROR(IF(C21="DIA","DIA",IF(A21="","",VLOOKUP(J21,'CITAS SOLICITADAS CUENTA'!A:G,5,FALSE))),"ERROR")</f>
        <v/>
      </c>
      <c r="L21" s="55" t="str">
        <f>IFERROR(IF(C21="DIA","HORA",IF(A21="","",VLOOKUP(J21,'CITAS SOLICITADAS CUENTA'!A:G,6,FALSE))),"ERROR")</f>
        <v/>
      </c>
      <c r="M21" s="39" t="str">
        <f>IFERROR(IF(C21="DIA","ESTACION",IF(A21="","",VLOOKUP(J21,'CITAS SOLICITADAS CUENTA'!A:G,4,FALSE))),"ERROR")</f>
        <v/>
      </c>
      <c r="N21" s="56" t="str">
        <f>IFERROR(IF(C21="DIA","TIPO ITV",IF(A21="","",VLOOKUP(J21,'CITAS SOLICITADAS CUENTA'!A:G,7,FALSE))),"ERROR")</f>
        <v/>
      </c>
      <c r="O21" s="57" t="str">
        <f t="shared" si="1"/>
        <v/>
      </c>
      <c r="P21" s="33"/>
      <c r="Q21" s="39" t="str">
        <f>IFERROR(IF(C21="DIA","TIP ITV SOLI",IF(E21="","",IF(VLOOKUP(E21,'RELACION MATRICULAS'!C:D,2,FALSE)="FURGONETA",0,IF(VLOOKUP(E21,'RELACION MATRICULAS'!C:D,2,FALSE)="BUS",1,666)))),"ERROR")</f>
        <v/>
      </c>
      <c r="R21" s="56" t="str">
        <f t="shared" si="2"/>
        <v/>
      </c>
      <c r="S21" s="33"/>
      <c r="T21" s="36"/>
    </row>
    <row r="22" spans="1:20" ht="26.25" hidden="1" customHeight="1">
      <c r="A22" s="33" t="str">
        <f t="shared" si="5"/>
        <v/>
      </c>
      <c r="B22" s="58" t="str">
        <f t="shared" si="3"/>
        <v/>
      </c>
      <c r="C22" s="62"/>
      <c r="D22" s="63"/>
      <c r="E22" s="60"/>
      <c r="F22" s="64"/>
      <c r="G22" s="65" t="str">
        <f>IF(C22="","",IF(E22="","LIBRE",IF(E22="CITA DE 2","CITA DE 2",VLOOKUP(E22,FLOTA!A:E,5))))</f>
        <v/>
      </c>
      <c r="H22" s="65" t="str">
        <f>IF(E22="","",IF(G22="CITA DE 2","SEGUNDAS",VLOOKUP(E22,'RELACION MATRICULAS'!A:B,2,FALSE)))</f>
        <v/>
      </c>
      <c r="I22" s="61" t="str">
        <f>IFERROR(IF(C22="DIA","CITA CON MATRICULA",IF(A22="","",IF(J22="","",VLOOKUP(J22,'CITAS SOLICITADAS CUENTA'!A:C,3,FALSE)))),"REVISAR CITA")</f>
        <v/>
      </c>
      <c r="J22" s="53" t="str">
        <f t="shared" si="4"/>
        <v/>
      </c>
      <c r="K22" s="54" t="str">
        <f>IFERROR(IF(C22="DIA","DIA",IF(A22="","",VLOOKUP(J22,'CITAS SOLICITADAS CUENTA'!A:G,5,FALSE))),"ERROR")</f>
        <v/>
      </c>
      <c r="L22" s="55" t="str">
        <f>IFERROR(IF(C22="DIA","HORA",IF(A22="","",VLOOKUP(J22,'CITAS SOLICITADAS CUENTA'!A:G,6,FALSE))),"ERROR")</f>
        <v/>
      </c>
      <c r="M22" s="39" t="str">
        <f>IFERROR(IF(C22="DIA","ESTACION",IF(A22="","",VLOOKUP(J22,'CITAS SOLICITADAS CUENTA'!A:G,4,FALSE))),"ERROR")</f>
        <v/>
      </c>
      <c r="N22" s="56" t="str">
        <f>IFERROR(IF(C22="DIA","TIPO ITV",IF(A22="","",VLOOKUP(J22,'CITAS SOLICITADAS CUENTA'!A:G,7,FALSE))),"ERROR")</f>
        <v/>
      </c>
      <c r="O22" s="57" t="str">
        <f t="shared" si="1"/>
        <v/>
      </c>
      <c r="P22" s="33"/>
      <c r="Q22" s="39" t="str">
        <f>IFERROR(IF(C22="DIA","TIP ITV SOLI",IF(E22="","",IF(VLOOKUP(E22,'RELACION MATRICULAS'!C:D,2,FALSE)="FURGONETA",0,IF(VLOOKUP(E22,'RELACION MATRICULAS'!C:D,2,FALSE)="BUS",1,666)))),"ERROR")</f>
        <v/>
      </c>
      <c r="R22" s="56" t="str">
        <f t="shared" si="2"/>
        <v/>
      </c>
      <c r="S22" s="33"/>
      <c r="T22" s="36"/>
    </row>
    <row r="23" spans="1:20" ht="26.25" hidden="1" customHeight="1">
      <c r="A23" s="33" t="str">
        <f t="shared" si="5"/>
        <v/>
      </c>
      <c r="B23" s="58" t="str">
        <f t="shared" si="3"/>
        <v/>
      </c>
      <c r="C23" s="62"/>
      <c r="D23" s="63"/>
      <c r="E23" s="60"/>
      <c r="F23" s="64"/>
      <c r="G23" s="65" t="str">
        <f>IF(C23="","",IF(E23="","LIBRE",IF(E23="CITA DE 2","CITA DE 2",VLOOKUP(E23,FLOTA!A:E,5))))</f>
        <v/>
      </c>
      <c r="H23" s="65" t="str">
        <f>IF(E23="","",IF(G23="CITA DE 2","SEGUNDAS",VLOOKUP(E23,'RELACION MATRICULAS'!A:B,2,FALSE)))</f>
        <v/>
      </c>
      <c r="I23" s="61" t="str">
        <f>IFERROR(IF(C23="DIA","CITA CON MATRICULA",IF(A23="","",IF(J23="","",VLOOKUP(J23,'CITAS SOLICITADAS CUENTA'!A:C,3,FALSE)))),"REVISAR CITA")</f>
        <v/>
      </c>
      <c r="J23" s="53" t="str">
        <f t="shared" si="4"/>
        <v/>
      </c>
      <c r="K23" s="54" t="str">
        <f>IFERROR(IF(C23="DIA","DIA",IF(A23="","",VLOOKUP(J23,'CITAS SOLICITADAS CUENTA'!A:G,5,FALSE))),"ERROR")</f>
        <v/>
      </c>
      <c r="L23" s="55" t="str">
        <f>IFERROR(IF(C23="DIA","HORA",IF(A23="","",VLOOKUP(J23,'CITAS SOLICITADAS CUENTA'!A:G,6,FALSE))),"ERROR")</f>
        <v/>
      </c>
      <c r="M23" s="39" t="str">
        <f>IFERROR(IF(C23="DIA","ESTACION",IF(A23="","",VLOOKUP(J23,'CITAS SOLICITADAS CUENTA'!A:G,4,FALSE))),"ERROR")</f>
        <v/>
      </c>
      <c r="N23" s="56" t="str">
        <f>IFERROR(IF(C23="DIA","TIPO ITV",IF(A23="","",VLOOKUP(J23,'CITAS SOLICITADAS CUENTA'!A:G,7,FALSE))),"ERROR")</f>
        <v/>
      </c>
      <c r="O23" s="57" t="str">
        <f t="shared" si="1"/>
        <v/>
      </c>
      <c r="P23" s="33"/>
      <c r="Q23" s="39" t="str">
        <f>IFERROR(IF(C23="DIA","TIP ITV SOLI",IF(E23="","",IF(VLOOKUP(E23,'RELACION MATRICULAS'!C:D,2,FALSE)="FURGONETA",0,IF(VLOOKUP(E23,'RELACION MATRICULAS'!C:D,2,FALSE)="BUS",1,666)))),"ERROR")</f>
        <v/>
      </c>
      <c r="R23" s="56" t="str">
        <f t="shared" si="2"/>
        <v/>
      </c>
      <c r="S23" s="33"/>
      <c r="T23" s="36"/>
    </row>
    <row r="24" spans="1:20" ht="26.25" hidden="1" customHeight="1">
      <c r="A24" s="33" t="str">
        <f t="shared" si="5"/>
        <v/>
      </c>
      <c r="B24" s="58" t="str">
        <f t="shared" si="3"/>
        <v/>
      </c>
      <c r="C24" s="62"/>
      <c r="D24" s="63"/>
      <c r="E24" s="60"/>
      <c r="F24" s="64"/>
      <c r="G24" s="65" t="str">
        <f>IF(C24="","",IF(E24="","LIBRE",IF(E24="CITA DE 2","CITA DE 2",VLOOKUP(E24,FLOTA!A:E,5))))</f>
        <v/>
      </c>
      <c r="H24" s="65" t="str">
        <f>IF(E24="","",IF(G24="CITA DE 2","SEGUNDAS",VLOOKUP(E24,'RELACION MATRICULAS'!A:B,2,FALSE)))</f>
        <v/>
      </c>
      <c r="I24" s="61" t="str">
        <f>IFERROR(IF(C24="DIA","CITA CON MATRICULA",IF(A24="","",IF(J24="","",VLOOKUP(J24,'CITAS SOLICITADAS CUENTA'!A:C,3,FALSE)))),"REVISAR CITA")</f>
        <v/>
      </c>
      <c r="J24" s="53" t="str">
        <f t="shared" si="4"/>
        <v/>
      </c>
      <c r="K24" s="54" t="str">
        <f>IFERROR(IF(C24="DIA","DIA",IF(A24="","",VLOOKUP(J24,'CITAS SOLICITADAS CUENTA'!A:G,5,FALSE))),"ERROR")</f>
        <v/>
      </c>
      <c r="L24" s="55" t="str">
        <f>IFERROR(IF(C24="DIA","HORA",IF(A24="","",VLOOKUP(J24,'CITAS SOLICITADAS CUENTA'!A:G,6,FALSE))),"ERROR")</f>
        <v/>
      </c>
      <c r="M24" s="39" t="str">
        <f>IFERROR(IF(C24="DIA","ESTACION",IF(A24="","",VLOOKUP(J24,'CITAS SOLICITADAS CUENTA'!A:G,4,FALSE))),"ERROR")</f>
        <v/>
      </c>
      <c r="N24" s="56" t="str">
        <f>IFERROR(IF(C24="DIA","TIPO ITV",IF(A24="","",VLOOKUP(J24,'CITAS SOLICITADAS CUENTA'!A:G,7,FALSE))),"ERROR")</f>
        <v/>
      </c>
      <c r="O24" s="57" t="str">
        <f t="shared" si="1"/>
        <v/>
      </c>
      <c r="P24" s="33"/>
      <c r="Q24" s="39" t="str">
        <f>IFERROR(IF(C24="DIA","TIP ITV SOLI",IF(E24="","",IF(VLOOKUP(E24,'RELACION MATRICULAS'!C:D,2,FALSE)="FURGONETA",0,IF(VLOOKUP(E24,'RELACION MATRICULAS'!C:D,2,FALSE)="BUS",1,666)))),"ERROR")</f>
        <v/>
      </c>
      <c r="R24" s="56" t="str">
        <f t="shared" si="2"/>
        <v/>
      </c>
      <c r="S24" s="33"/>
      <c r="T24" s="36"/>
    </row>
    <row r="25" spans="1:20" ht="26.25" hidden="1" customHeight="1">
      <c r="A25" s="33" t="str">
        <f t="shared" si="5"/>
        <v/>
      </c>
      <c r="B25" s="58" t="str">
        <f t="shared" si="3"/>
        <v/>
      </c>
      <c r="C25" s="62"/>
      <c r="D25" s="63"/>
      <c r="E25" s="60"/>
      <c r="F25" s="64"/>
      <c r="G25" s="65" t="str">
        <f>IF(C25="","",IF(E25="","LIBRE",IF(E25="CITA DE 2","CITA DE 2",VLOOKUP(E25,FLOTA!A:E,5))))</f>
        <v/>
      </c>
      <c r="H25" s="65" t="str">
        <f>IF(E25="","",IF(G25="CITA DE 2","SEGUNDAS",VLOOKUP(E25,'RELACION MATRICULAS'!A:B,2,FALSE)))</f>
        <v/>
      </c>
      <c r="I25" s="61" t="str">
        <f>IFERROR(IF(C25="DIA","CITA CON MATRICULA",IF(A25="","",IF(J25="","",VLOOKUP(J25,'CITAS SOLICITADAS CUENTA'!A:C,3,FALSE)))),"REVISAR CITA")</f>
        <v/>
      </c>
      <c r="J25" s="53" t="str">
        <f t="shared" si="4"/>
        <v/>
      </c>
      <c r="K25" s="54" t="str">
        <f>IFERROR(IF(C25="DIA","DIA",IF(A25="","",VLOOKUP(J25,'CITAS SOLICITADAS CUENTA'!A:G,5,FALSE))),"ERROR")</f>
        <v/>
      </c>
      <c r="L25" s="55" t="str">
        <f>IFERROR(IF(C25="DIA","HORA",IF(A25="","",VLOOKUP(J25,'CITAS SOLICITADAS CUENTA'!A:G,6,FALSE))),"ERROR")</f>
        <v/>
      </c>
      <c r="M25" s="39" t="str">
        <f>IFERROR(IF(C25="DIA","ESTACION",IF(A25="","",VLOOKUP(J25,'CITAS SOLICITADAS CUENTA'!A:G,4,FALSE))),"ERROR")</f>
        <v/>
      </c>
      <c r="N25" s="56" t="str">
        <f>IFERROR(IF(C25="DIA","TIPO ITV",IF(A25="","",VLOOKUP(J25,'CITAS SOLICITADAS CUENTA'!A:G,7,FALSE))),"ERROR")</f>
        <v/>
      </c>
      <c r="O25" s="57" t="str">
        <f t="shared" si="1"/>
        <v/>
      </c>
      <c r="P25" s="33"/>
      <c r="Q25" s="39" t="str">
        <f>IFERROR(IF(C25="DIA","TIP ITV SOLI",IF(E25="","",IF(VLOOKUP(E25,'RELACION MATRICULAS'!C:D,2,FALSE)="FURGONETA",0,IF(VLOOKUP(E25,'RELACION MATRICULAS'!C:D,2,FALSE)="BUS",1,666)))),"ERROR")</f>
        <v/>
      </c>
      <c r="R25" s="56" t="str">
        <f t="shared" si="2"/>
        <v/>
      </c>
      <c r="S25" s="33"/>
      <c r="T25" s="36"/>
    </row>
    <row r="26" spans="1:20" ht="26.25" hidden="1" customHeight="1">
      <c r="A26" s="33" t="str">
        <f t="shared" si="5"/>
        <v/>
      </c>
      <c r="B26" s="58" t="str">
        <f t="shared" si="3"/>
        <v/>
      </c>
      <c r="C26" s="62"/>
      <c r="D26" s="63"/>
      <c r="E26" s="60"/>
      <c r="F26" s="64"/>
      <c r="G26" s="65" t="str">
        <f>IF(C26="","",IF(E26="","LIBRE",IF(E26="CITA DE 2","CITA DE 2",VLOOKUP(E26,FLOTA!A:E,5))))</f>
        <v/>
      </c>
      <c r="H26" s="65" t="str">
        <f>IF(E26="","",IF(G26="CITA DE 2","SEGUNDAS",VLOOKUP(E26,'RELACION MATRICULAS'!A:B,2,FALSE)))</f>
        <v/>
      </c>
      <c r="I26" s="61" t="str">
        <f>IFERROR(IF(C26="DIA","CITA CON MATRICULA",IF(A26="","",IF(J26="","",VLOOKUP(J26,'CITAS SOLICITADAS CUENTA'!A:C,3,FALSE)))),"REVISAR CITA")</f>
        <v/>
      </c>
      <c r="J26" s="53" t="str">
        <f t="shared" si="4"/>
        <v/>
      </c>
      <c r="K26" s="54" t="str">
        <f>IFERROR(IF(C26="DIA","DIA",IF(A26="","",VLOOKUP(J26,'CITAS SOLICITADAS CUENTA'!A:G,5,FALSE))),"ERROR")</f>
        <v/>
      </c>
      <c r="L26" s="55" t="str">
        <f>IFERROR(IF(C26="DIA","HORA",IF(A26="","",VLOOKUP(J26,'CITAS SOLICITADAS CUENTA'!A:G,6,FALSE))),"ERROR")</f>
        <v/>
      </c>
      <c r="M26" s="39" t="str">
        <f>IFERROR(IF(C26="DIA","ESTACION",IF(A26="","",VLOOKUP(J26,'CITAS SOLICITADAS CUENTA'!A:G,4,FALSE))),"ERROR")</f>
        <v/>
      </c>
      <c r="N26" s="56" t="str">
        <f>IFERROR(IF(C26="DIA","TIPO ITV",IF(A26="","",VLOOKUP(J26,'CITAS SOLICITADAS CUENTA'!A:G,7,FALSE))),"ERROR")</f>
        <v/>
      </c>
      <c r="O26" s="57" t="str">
        <f t="shared" si="1"/>
        <v/>
      </c>
      <c r="P26" s="33"/>
      <c r="Q26" s="39" t="str">
        <f>IFERROR(IF(C26="DIA","TIP ITV SOLI",IF(E26="","",IF(VLOOKUP(E26,'RELACION MATRICULAS'!C:D,2,FALSE)="FURGONETA",0,IF(VLOOKUP(E26,'RELACION MATRICULAS'!C:D,2,FALSE)="BUS",1,666)))),"ERROR")</f>
        <v/>
      </c>
      <c r="R26" s="56" t="str">
        <f t="shared" si="2"/>
        <v/>
      </c>
      <c r="S26" s="33"/>
      <c r="T26" s="36"/>
    </row>
    <row r="27" spans="1:20" ht="26.25" hidden="1" customHeight="1">
      <c r="A27" s="33"/>
      <c r="B27" s="58" t="str">
        <f t="shared" si="3"/>
        <v/>
      </c>
      <c r="C27" s="66"/>
      <c r="D27" s="67"/>
      <c r="E27" s="68"/>
      <c r="F27" s="68"/>
      <c r="G27" s="66"/>
      <c r="H27" s="66"/>
      <c r="I27" s="61" t="str">
        <f>IFERROR(IF(C27="DIA","CITA CON MATRICULA",IF(A27="","",IF(J27="","",VLOOKUP(J27,'CITAS SOLICITADAS CUENTA'!A:C,3,FALSE)))),"REVISAR CITA")</f>
        <v/>
      </c>
      <c r="J27" s="53" t="str">
        <f t="shared" si="4"/>
        <v/>
      </c>
      <c r="K27" s="54" t="str">
        <f>IFERROR(IF(C27="DIA","DIA",IF(A27="","",VLOOKUP(J27,'CITAS SOLICITADAS CUENTA'!A:G,5,FALSE))),"ERROR")</f>
        <v/>
      </c>
      <c r="L27" s="55" t="str">
        <f>IFERROR(IF(C27="DIA","HORA",IF(A27="","",VLOOKUP(J27,'CITAS SOLICITADAS CUENTA'!A:G,6,FALSE))),"ERROR")</f>
        <v/>
      </c>
      <c r="M27" s="39" t="str">
        <f>IFERROR(IF(C27="DIA","ESTACION",IF(A27="","",VLOOKUP(J27,'CITAS SOLICITADAS CUENTA'!A:G,4,FALSE))),"ERROR")</f>
        <v/>
      </c>
      <c r="N27" s="56" t="str">
        <f>IFERROR(IF(C27="DIA","TIPO ITV",IF(A27="","",VLOOKUP(J27,'CITAS SOLICITADAS CUENTA'!A:G,7,FALSE))),"ERROR")</f>
        <v/>
      </c>
      <c r="O27" s="57" t="str">
        <f t="shared" si="1"/>
        <v/>
      </c>
      <c r="P27" s="33"/>
      <c r="Q27" s="39" t="str">
        <f>IFERROR(IF(C27="DIA","TIP ITV SOLI",IF(E27="","",IF(VLOOKUP(E27,'RELACION MATRICULAS'!C:D,2,FALSE)="FURGONETA",0,IF(VLOOKUP(E27,'RELACION MATRICULAS'!C:D,2,FALSE)="BUS",1,666)))),"ERROR")</f>
        <v/>
      </c>
      <c r="R27" s="56" t="str">
        <f t="shared" si="2"/>
        <v/>
      </c>
      <c r="S27" s="33"/>
      <c r="T27" s="36"/>
    </row>
    <row r="28" spans="1:20" ht="26.25" hidden="1" customHeight="1">
      <c r="A28" s="33"/>
      <c r="B28" s="58" t="str">
        <f t="shared" si="3"/>
        <v/>
      </c>
      <c r="C28" s="68"/>
      <c r="D28" s="68"/>
      <c r="E28" s="68"/>
      <c r="F28" s="69" t="s">
        <v>140</v>
      </c>
      <c r="G28" s="70" t="s">
        <v>141</v>
      </c>
      <c r="H28" s="71" t="s">
        <v>142</v>
      </c>
      <c r="I28" s="61" t="str">
        <f>IFERROR(IF(C28="DIA","CITA CON MATRICULA",IF(A28="","",IF(J28="","",VLOOKUP(J28,'CITAS SOLICITADAS CUENTA'!A:C,3,FALSE)))),"REVISAR CITA")</f>
        <v/>
      </c>
      <c r="J28" s="53" t="str">
        <f t="shared" si="4"/>
        <v/>
      </c>
      <c r="K28" s="54" t="str">
        <f>IFERROR(IF(C28="DIA","DIA",IF(A28="","",VLOOKUP(J28,'CITAS SOLICITADAS CUENTA'!A:G,5,FALSE))),"ERROR")</f>
        <v/>
      </c>
      <c r="L28" s="55" t="str">
        <f>IFERROR(IF(C28="DIA","HORA",IF(A28="","",VLOOKUP(J28,'CITAS SOLICITADAS CUENTA'!A:G,6,FALSE))),"ERROR")</f>
        <v/>
      </c>
      <c r="M28" s="39" t="str">
        <f>IFERROR(IF(C28="DIA","ESTACION",IF(A28="","",VLOOKUP(J28,'CITAS SOLICITADAS CUENTA'!A:G,4,FALSE))),"ERROR")</f>
        <v/>
      </c>
      <c r="N28" s="56" t="str">
        <f>IFERROR(IF(C28="DIA","TIPO ITV",IF(A28="","",VLOOKUP(J28,'CITAS SOLICITADAS CUENTA'!A:G,7,FALSE))),"ERROR")</f>
        <v/>
      </c>
      <c r="O28" s="57" t="str">
        <f t="shared" si="1"/>
        <v/>
      </c>
      <c r="P28" s="33"/>
      <c r="Q28" s="39" t="str">
        <f>IFERROR(IF(C28="DIA","TIP ITV SOLI",IF(E28="","",IF(VLOOKUP(E28,'RELACION MATRICULAS'!C:D,2,FALSE)="FURGONETA",0,IF(VLOOKUP(E28,'RELACION MATRICULAS'!C:D,2,FALSE)="BUS",1,666)))),"ERROR")</f>
        <v/>
      </c>
      <c r="R28" s="56" t="str">
        <f t="shared" si="2"/>
        <v/>
      </c>
      <c r="S28" s="33"/>
      <c r="T28" s="36"/>
    </row>
    <row r="29" spans="1:20" ht="15.75" hidden="1" customHeight="1">
      <c r="A29" s="33"/>
      <c r="B29" s="58" t="str">
        <f t="shared" si="3"/>
        <v/>
      </c>
      <c r="C29" s="72"/>
      <c r="D29" s="72"/>
      <c r="E29" s="72"/>
      <c r="F29" s="72"/>
      <c r="G29" s="72"/>
      <c r="H29" s="72"/>
      <c r="I29" s="61" t="str">
        <f>IFERROR(IF(C29="DIA","CITA CON MATRICULA",IF(A29="","",IF(J29="","",VLOOKUP(J29,'CITAS SOLICITADAS CUENTA'!A:C,3,FALSE)))),"REVISAR CITA")</f>
        <v/>
      </c>
      <c r="J29" s="53" t="str">
        <f t="shared" si="4"/>
        <v/>
      </c>
      <c r="K29" s="54" t="str">
        <f>IFERROR(IF(C29="DIA","DIA",IF(A29="","",VLOOKUP(J29,'CITAS SOLICITADAS CUENTA'!A:G,5,FALSE))),"ERROR")</f>
        <v/>
      </c>
      <c r="L29" s="55" t="str">
        <f>IFERROR(IF(C29="DIA","HORA",IF(A29="","",VLOOKUP(J29,'CITAS SOLICITADAS CUENTA'!A:G,6,FALSE))),"ERROR")</f>
        <v/>
      </c>
      <c r="M29" s="39" t="str">
        <f>IFERROR(IF(C29="DIA","ESTACION",IF(A29="","",VLOOKUP(J29,'CITAS SOLICITADAS CUENTA'!A:G,4,FALSE))),"ERROR")</f>
        <v/>
      </c>
      <c r="N29" s="56" t="str">
        <f>IFERROR(IF(C29="DIA","TIPO ITV",IF(A29="","",VLOOKUP(J29,'CITAS SOLICITADAS CUENTA'!A:G,7,FALSE))),"ERROR")</f>
        <v/>
      </c>
      <c r="O29" s="57" t="str">
        <f t="shared" si="1"/>
        <v/>
      </c>
      <c r="P29" s="33"/>
      <c r="Q29" s="39" t="str">
        <f>IFERROR(IF(C29="DIA","TIP ITV SOLI",IF(E29="","",IF(VLOOKUP(E29,'RELACION MATRICULAS'!C:D,2,FALSE)="FURGONETA",0,IF(VLOOKUP(E29,'RELACION MATRICULAS'!C:D,2,FALSE)="BUS",1,666)))),"ERROR")</f>
        <v/>
      </c>
      <c r="R29" s="56" t="str">
        <f t="shared" si="2"/>
        <v/>
      </c>
      <c r="S29" s="33"/>
      <c r="T29" s="36"/>
    </row>
    <row r="30" spans="1:20" ht="26.25">
      <c r="A30" s="33"/>
      <c r="B30" s="58" t="str">
        <f t="shared" si="3"/>
        <v/>
      </c>
      <c r="C30" s="110" t="s">
        <v>143</v>
      </c>
      <c r="D30" s="111"/>
      <c r="E30" s="111"/>
      <c r="F30" s="111"/>
      <c r="G30" s="111"/>
      <c r="H30" s="112"/>
      <c r="J30" s="53" t="str">
        <f t="shared" si="4"/>
        <v/>
      </c>
      <c r="K30" s="54" t="str">
        <f>IFERROR(IF(C30="DIA","DIA",IF(A30="","",VLOOKUP(J30,'CITAS SOLICITADAS CUENTA'!A:G,5,FALSE))),"ERROR")</f>
        <v/>
      </c>
      <c r="L30" s="55" t="str">
        <f>IFERROR(IF(C30="DIA","HORA",IF(A30="","",VLOOKUP(J30,'CITAS SOLICITADAS CUENTA'!A:G,6,FALSE))),"ERROR")</f>
        <v/>
      </c>
      <c r="M30" s="39" t="str">
        <f>IFERROR(IF(C30="DIA","ESTACION",IF(A30="","",VLOOKUP(J30,'CITAS SOLICITADAS CUENTA'!A:G,4,FALSE))),"ERROR")</f>
        <v/>
      </c>
      <c r="N30" s="56" t="str">
        <f>IFERROR(IF(C30="DIA","TIPO ITV",IF(A30="","",VLOOKUP(J30,'CITAS SOLICITADAS CUENTA'!A:G,7,FALSE))),"ERROR")</f>
        <v/>
      </c>
      <c r="O30" s="57" t="str">
        <f t="shared" si="1"/>
        <v/>
      </c>
      <c r="P30" s="33"/>
      <c r="Q30" s="39" t="str">
        <f>IFERROR(IF(C30="DIA","TIP ITV SOLI",IF(E30="","",IF(VLOOKUP(E30,'RELACION MATRICULAS'!C:D,2,FALSE)="FURGONETA",0,IF(VLOOKUP(E30,'RELACION MATRICULAS'!C:D,2,FALSE)="BUS",1,666)))),"ERROR")</f>
        <v/>
      </c>
      <c r="R30" s="56" t="str">
        <f t="shared" si="2"/>
        <v/>
      </c>
      <c r="S30" s="33"/>
      <c r="T30" s="36"/>
    </row>
    <row r="31" spans="1:20" ht="30.75" customHeight="1">
      <c r="A31" s="33"/>
      <c r="B31" s="58" t="str">
        <f t="shared" si="3"/>
        <v>DIASEM</v>
      </c>
      <c r="C31" s="59" t="s">
        <v>6</v>
      </c>
      <c r="D31" s="59" t="s">
        <v>136</v>
      </c>
      <c r="E31" s="59" t="s">
        <v>137</v>
      </c>
      <c r="F31" s="60" t="s">
        <v>138</v>
      </c>
      <c r="G31" s="59" t="s">
        <v>139</v>
      </c>
      <c r="H31" s="60" t="s">
        <v>13</v>
      </c>
      <c r="I31" s="61" t="str">
        <f>IFERROR(IF(C31="DIA","CITA CON MATRICULA",IF(A31="","",IF(J31="","",VLOOKUP(J31,'CITAS SOLICITADAS CUENTA'!A:C,3,FALSE)))),"REVISAR CITA")</f>
        <v>CITA CON MATRICULA</v>
      </c>
      <c r="J31" s="53" t="str">
        <f t="shared" si="4"/>
        <v>COMPROBACION CITA</v>
      </c>
      <c r="K31" s="54" t="str">
        <f>IFERROR(IF(C31="DIA","DIA",IF(A31="","",VLOOKUP(J31,'CITAS SOLICITADAS CUENTA'!A:G,5,FALSE))),"ERROR")</f>
        <v>DIA</v>
      </c>
      <c r="L31" s="55" t="str">
        <f>IFERROR(IF(C31="DIA","HORA",IF(A31="","",VLOOKUP(J31,'CITAS SOLICITADAS CUENTA'!A:G,6,FALSE))),"ERROR")</f>
        <v>HORA</v>
      </c>
      <c r="M31" s="39" t="str">
        <f>IFERROR(IF(C31="DIA","ESTACION",IF(A31="","",VLOOKUP(J31,'CITAS SOLICITADAS CUENTA'!A:G,4,FALSE))),"ERROR")</f>
        <v>ESTACION</v>
      </c>
      <c r="N31" s="56" t="str">
        <f>IFERROR(IF(C31="DIA","TIPO ITV",IF(A31="","",VLOOKUP(J31,'CITAS SOLICITADAS CUENTA'!A:G,7,FALSE))),"ERROR")</f>
        <v>TIPO ITV</v>
      </c>
      <c r="O31" s="57" t="str">
        <f t="shared" si="1"/>
        <v>COMPROBACION FECHA LIMITE CITA ITV</v>
      </c>
      <c r="P31" s="33"/>
      <c r="Q31" s="39" t="str">
        <f>IFERROR(IF(C31="DIA","TIP ITV SOLI",IF(E31="","",IF(VLOOKUP(E31,'RELACION MATRICULAS'!C:D,2,FALSE)="FURGONETA",0,IF(VLOOKUP(E31,'RELACION MATRICULAS'!C:D,2,FALSE)="BUS",1,666)))),"ERROR")</f>
        <v>TIP ITV SOLI</v>
      </c>
      <c r="R31" s="56" t="str">
        <f t="shared" si="2"/>
        <v>TIP ITV SOLI</v>
      </c>
      <c r="S31" s="33"/>
      <c r="T31" s="36"/>
    </row>
    <row r="32" spans="1:20" ht="27" hidden="1" customHeight="1">
      <c r="A32" s="33" t="str">
        <f t="shared" ref="A32:A48" si="6">IF(C32="","",WEEKDAY(C32))</f>
        <v/>
      </c>
      <c r="B32" s="58" t="str">
        <f t="shared" si="3"/>
        <v/>
      </c>
      <c r="C32" s="62"/>
      <c r="D32" s="63"/>
      <c r="E32" s="60"/>
      <c r="F32" s="64"/>
      <c r="G32" s="65" t="str">
        <f>IF(C32="","",IF(E32="","LIBRE",IF(E32="CITA DE 2","CITA DE 2",VLOOKUP(E32,FLOTA!A:E,5))))</f>
        <v/>
      </c>
      <c r="H32" s="62"/>
      <c r="I32" s="61" t="str">
        <f>IFERROR(IF(C32="DIA","CITA CON MATRICULA",IF(A32="","",IF(J32="","",VLOOKUP(J32,'CITAS SOLICITADAS CUENTA'!A:C,3,FALSE)))),"REVISAR CITA")</f>
        <v/>
      </c>
      <c r="J32" s="53" t="str">
        <f t="shared" si="4"/>
        <v/>
      </c>
      <c r="K32" s="54" t="str">
        <f>IFERROR(IF(C32="DIA","DIA",IF(A32="","",VLOOKUP(J32,'CITAS SOLICITADAS CUENTA'!A:G,5,FALSE))),"ERROR")</f>
        <v/>
      </c>
      <c r="L32" s="55" t="str">
        <f>IFERROR(IF(C32="DIA","HORA",IF(A32="","",VLOOKUP(J32,'CITAS SOLICITADAS CUENTA'!A:G,6,FALSE))),"ERROR")</f>
        <v/>
      </c>
      <c r="M32" s="39" t="str">
        <f>IFERROR(IF(C32="DIA","ESTACION",IF(A32="","",VLOOKUP(J32,'CITAS SOLICITADAS CUENTA'!A:G,4,FALSE))),"ERROR")</f>
        <v/>
      </c>
      <c r="N32" s="56" t="str">
        <f>IFERROR(IF(C32="DIA","TIPO ITV",IF(A32="","",VLOOKUP(J32,'CITAS SOLICITADAS CUENTA'!A:G,7,FALSE))),"ERROR")</f>
        <v/>
      </c>
      <c r="O32" s="57" t="str">
        <f t="shared" si="1"/>
        <v/>
      </c>
      <c r="P32" s="33"/>
      <c r="Q32" s="39" t="str">
        <f>IFERROR(IF(C32="DIA","TIP ITV SOLI",IF(E32="","",IF(VLOOKUP(E32,'RELACION MATRICULAS'!C:D,2,FALSE)="FURGONETA",0,IF(VLOOKUP(E32,'RELACION MATRICULAS'!C:D,2,FALSE)="BUS",1,666)))),"ERROR")</f>
        <v/>
      </c>
      <c r="R32" s="56" t="str">
        <f t="shared" si="2"/>
        <v/>
      </c>
      <c r="S32" s="33"/>
      <c r="T32" s="36"/>
    </row>
    <row r="33" spans="1:20" ht="26.25" hidden="1" customHeight="1">
      <c r="A33" s="33" t="str">
        <f>IF(C33="","",WEEKDAY(C33))</f>
        <v/>
      </c>
      <c r="B33" s="58" t="str">
        <f t="shared" si="3"/>
        <v/>
      </c>
      <c r="C33" s="62"/>
      <c r="D33" s="63"/>
      <c r="E33" s="60"/>
      <c r="F33" s="64"/>
      <c r="G33" s="65" t="str">
        <f>IF(C33="","",IF(E33="","LIBRE",IF(E33="CITA DE 2","CITA DE 2",VLOOKUP(E33,FLOTA!A:E,5))))</f>
        <v/>
      </c>
      <c r="H33" s="62"/>
      <c r="I33" s="61" t="str">
        <f>IFERROR(IF(C33="DIA","CITA CON MATRICULA",IF(A33="","",IF(J33="","",VLOOKUP(J33,'CITAS SOLICITADAS CUENTA'!A:C,3,FALSE)))),"REVISAR CITA")</f>
        <v/>
      </c>
      <c r="J33" s="53" t="str">
        <f t="shared" si="4"/>
        <v/>
      </c>
      <c r="K33" s="54" t="str">
        <f>IFERROR(IF(C33="DIA","DIA",IF(A33="","",VLOOKUP(J33,'CITAS SOLICITADAS CUENTA'!A:G,5,FALSE))),"ERROR")</f>
        <v/>
      </c>
      <c r="L33" s="55" t="str">
        <f>IFERROR(IF(C33="DIA","HORA",IF(A33="","",VLOOKUP(J33,'CITAS SOLICITADAS CUENTA'!A:G,6,FALSE))),"ERROR")</f>
        <v/>
      </c>
      <c r="M33" s="39" t="str">
        <f>IFERROR(IF(C33="DIA","ESTACION",IF(A33="","",VLOOKUP(J33,'CITAS SOLICITADAS CUENTA'!A:G,4,FALSE))),"ERROR")</f>
        <v/>
      </c>
      <c r="N33" s="56" t="str">
        <f>IFERROR(IF(C33="DIA","TIPO ITV",IF(A33="","",VLOOKUP(J33,'CITAS SOLICITADAS CUENTA'!A:G,7,FALSE))),"ERROR")</f>
        <v/>
      </c>
      <c r="O33" s="57" t="str">
        <f t="shared" si="1"/>
        <v/>
      </c>
      <c r="P33" s="33"/>
      <c r="Q33" s="39" t="str">
        <f>IFERROR(IF(C33="DIA","TIP ITV SOLI",IF(E33="","",IF(VLOOKUP(E33,'RELACION MATRICULAS'!C:D,2,FALSE)="FURGONETA",0,IF(VLOOKUP(E33,'RELACION MATRICULAS'!C:D,2,FALSE)="BUS",1,666)))),"ERROR")</f>
        <v/>
      </c>
      <c r="R33" s="56" t="str">
        <f t="shared" si="2"/>
        <v/>
      </c>
      <c r="S33" s="33"/>
      <c r="T33" s="36"/>
    </row>
    <row r="34" spans="1:20" ht="26.25" hidden="1" customHeight="1">
      <c r="A34" s="33" t="str">
        <f t="shared" si="6"/>
        <v/>
      </c>
      <c r="B34" s="58" t="str">
        <f t="shared" si="3"/>
        <v/>
      </c>
      <c r="C34" s="62"/>
      <c r="D34" s="63"/>
      <c r="E34" s="60"/>
      <c r="F34" s="64"/>
      <c r="G34" s="65" t="str">
        <f>IF(C34="","",IF(E34="","LIBRE",IF(E34="CITA DE 2","CITA DE 2",VLOOKUP(E34,FLOTA!A:E,5))))</f>
        <v/>
      </c>
      <c r="H34" s="62"/>
      <c r="I34" s="61" t="str">
        <f>IFERROR(IF(C34="DIA","CITA CON MATRICULA",IF(A34="","",IF(J34="","",VLOOKUP(J34,'CITAS SOLICITADAS CUENTA'!A:C,3,FALSE)))),"REVISAR CITA")</f>
        <v/>
      </c>
      <c r="J34" s="53" t="str">
        <f t="shared" si="4"/>
        <v/>
      </c>
      <c r="K34" s="54" t="str">
        <f>IFERROR(IF(C34="DIA","DIA",IF(A34="","",VLOOKUP(J34,'CITAS SOLICITADAS CUENTA'!A:G,5,FALSE))),"ERROR")</f>
        <v/>
      </c>
      <c r="L34" s="55" t="str">
        <f>IFERROR(IF(C34="DIA","HORA",IF(A34="","",VLOOKUP(J34,'CITAS SOLICITADAS CUENTA'!A:G,6,FALSE))),"ERROR")</f>
        <v/>
      </c>
      <c r="M34" s="39" t="str">
        <f>IFERROR(IF(C34="DIA","ESTACION",IF(A34="","",VLOOKUP(J34,'CITAS SOLICITADAS CUENTA'!A:G,4,FALSE))),"ERROR")</f>
        <v/>
      </c>
      <c r="N34" s="56" t="str">
        <f>IFERROR(IF(C34="DIA","TIPO ITV",IF(A34="","",VLOOKUP(J34,'CITAS SOLICITADAS CUENTA'!A:G,7,FALSE))),"ERROR")</f>
        <v/>
      </c>
      <c r="O34" s="57" t="str">
        <f t="shared" si="1"/>
        <v/>
      </c>
      <c r="P34" s="33"/>
      <c r="Q34" s="39" t="str">
        <f>IFERROR(IF(C34="DIA","TIP ITV SOLI",IF(E34="","",IF(VLOOKUP(E34,'RELACION MATRICULAS'!C:D,2,FALSE)="FURGONETA",0,IF(VLOOKUP(E34,'RELACION MATRICULAS'!C:D,2,FALSE)="BUS",1,666)))),"ERROR")</f>
        <v/>
      </c>
      <c r="R34" s="56" t="str">
        <f t="shared" si="2"/>
        <v/>
      </c>
      <c r="S34" s="33"/>
      <c r="T34" s="36"/>
    </row>
    <row r="35" spans="1:20" ht="26.25" hidden="1" customHeight="1">
      <c r="A35" s="33" t="str">
        <f>IF(C35="","",WEEKDAY(C35))</f>
        <v/>
      </c>
      <c r="B35" s="58" t="str">
        <f>IF(C35="","",IF(LEFT(C35,3)="ITV","",IF(C35="DIA","DIASEM",C35)))</f>
        <v/>
      </c>
      <c r="C35" s="62"/>
      <c r="D35" s="63"/>
      <c r="E35" s="60"/>
      <c r="F35" s="64"/>
      <c r="G35" s="65" t="str">
        <f>IF(C35="","",IF(E35="","LIBRE",IF(E35="CITA DE 2","CITA DE 2",VLOOKUP(E35,FLOTA!A:E,5))))</f>
        <v/>
      </c>
      <c r="H35" s="65" t="str">
        <f>IF(E35="","",IF(G35="CITA DE 2","SEGUNDAS",VLOOKUP(E35,'RELACION MATRICULAS'!A:B,2,FALSE)))</f>
        <v/>
      </c>
      <c r="I35" s="61" t="str">
        <f>IFERROR(IF(C35="DIA","CITA CON MATRICULA",IF(A35="","",IF(J35="","",VLOOKUP(J35,'CITAS SOLICITADAS CUENTA'!A:C,3,FALSE)))),"REVISAR CITA")</f>
        <v/>
      </c>
      <c r="J35" s="53" t="str">
        <f>IF(C35="DIA","COMPROBACION CITA",IF(A35="","",IF(C35="","",C35&amp;D35)))</f>
        <v/>
      </c>
      <c r="K35" s="54" t="str">
        <f>IFERROR(IF(C35="DIA","DIA",IF(A35="","",VLOOKUP(J35,'CITAS SOLICITADAS CUENTA'!A:G,5,FALSE))),"ERROR")</f>
        <v/>
      </c>
      <c r="L35" s="55" t="str">
        <f>IFERROR(IF(C35="DIA","HORA",IF(A35="","",VLOOKUP(J35,'CITAS SOLICITADAS CUENTA'!A:G,6,FALSE))),"ERROR")</f>
        <v/>
      </c>
      <c r="M35" s="39" t="str">
        <f>IFERROR(IF(C35="DIA","ESTACION",IF(A35="","",VLOOKUP(J35,'CITAS SOLICITADAS CUENTA'!A:G,4,FALSE))),"ERROR")</f>
        <v/>
      </c>
      <c r="N35" s="56" t="str">
        <f>IFERROR(IF(C35="DIA","TIPO ITV",IF(A35="","",VLOOKUP(J35,'CITAS SOLICITADAS CUENTA'!A:G,7,FALSE))),"ERROR")</f>
        <v/>
      </c>
      <c r="O35" s="57" t="str">
        <f t="shared" si="1"/>
        <v/>
      </c>
      <c r="P35" s="33"/>
      <c r="Q35" s="39" t="str">
        <f>IFERROR(IF(C35="DIA","TIP ITV SOLI",IF(E35="","",IF(VLOOKUP(E35,'RELACION MATRICULAS'!C:D,2,FALSE)="FURGONETA",0,IF(VLOOKUP(E35,'RELACION MATRICULAS'!C:D,2,FALSE)="BUS",1,666)))),"ERROR")</f>
        <v/>
      </c>
      <c r="R35" s="56" t="str">
        <f t="shared" si="2"/>
        <v/>
      </c>
      <c r="S35" s="33"/>
      <c r="T35" s="36"/>
    </row>
    <row r="36" spans="1:20" ht="26.25" hidden="1" customHeight="1">
      <c r="A36" s="33" t="str">
        <f>IF(C36="","",WEEKDAY(C36))</f>
        <v/>
      </c>
      <c r="B36" s="58" t="str">
        <f>IF(C36="","",IF(LEFT(C36,3)="ITV","",IF(C36="DIA","DIASEM",C36)))</f>
        <v/>
      </c>
      <c r="C36" s="62"/>
      <c r="D36" s="63"/>
      <c r="E36" s="60"/>
      <c r="F36" s="64"/>
      <c r="G36" s="65" t="str">
        <f>IF(C36="","",IF(E36="","LIBRE",IF(E36="CITA DE 2","CITA DE 2",VLOOKUP(E36,FLOTA!A:E,5))))</f>
        <v/>
      </c>
      <c r="H36" s="65" t="str">
        <f>IF(E36="","",IF(G36="CITA DE 2","SEGUNDAS",VLOOKUP(E36,'RELACION MATRICULAS'!A:B,2,FALSE)))</f>
        <v/>
      </c>
      <c r="I36" s="61" t="str">
        <f>IFERROR(IF(C36="DIA","CITA CON MATRICULA",IF(A36="","",IF(J36="","",VLOOKUP(J36,'CITAS SOLICITADAS CUENTA'!A:C,3,FALSE)))),"REVISAR CITA")</f>
        <v/>
      </c>
      <c r="J36" s="53" t="str">
        <f>IF(C36="DIA","COMPROBACION CITA",IF(A36="","",IF(C36="","",C36&amp;D36)))</f>
        <v/>
      </c>
      <c r="K36" s="54" t="str">
        <f>IFERROR(IF(C36="DIA","DIA",IF(A36="","",VLOOKUP(J36,'CITAS SOLICITADAS CUENTA'!A:G,5,FALSE))),"ERROR")</f>
        <v/>
      </c>
      <c r="L36" s="55" t="str">
        <f>IFERROR(IF(C36="DIA","HORA",IF(A36="","",VLOOKUP(J36,'CITAS SOLICITADAS CUENTA'!A:G,6,FALSE))),"ERROR")</f>
        <v/>
      </c>
      <c r="M36" s="39" t="str">
        <f>IFERROR(IF(C36="DIA","ESTACION",IF(A36="","",VLOOKUP(J36,'CITAS SOLICITADAS CUENTA'!A:G,4,FALSE))),"ERROR")</f>
        <v/>
      </c>
      <c r="N36" s="56" t="str">
        <f>IFERROR(IF(C36="DIA","TIPO ITV",IF(A36="","",VLOOKUP(J36,'CITAS SOLICITADAS CUENTA'!A:G,7,FALSE))),"ERROR")</f>
        <v/>
      </c>
      <c r="O36" s="57" t="str">
        <f t="shared" si="1"/>
        <v/>
      </c>
      <c r="P36" s="33"/>
      <c r="Q36" s="39" t="str">
        <f>IFERROR(IF(C36="DIA","TIP ITV SOLI",IF(E36="","",IF(VLOOKUP(E36,'RELACION MATRICULAS'!C:D,2,FALSE)="FURGONETA",0,IF(VLOOKUP(E36,'RELACION MATRICULAS'!C:D,2,FALSE)="BUS",1,666)))),"ERROR")</f>
        <v/>
      </c>
      <c r="R36" s="56" t="str">
        <f t="shared" si="2"/>
        <v/>
      </c>
      <c r="S36" s="33"/>
      <c r="T36" s="36"/>
    </row>
    <row r="37" spans="1:20" ht="26.25" hidden="1" customHeight="1">
      <c r="A37" s="33" t="str">
        <f t="shared" si="6"/>
        <v/>
      </c>
      <c r="B37" s="58" t="str">
        <f t="shared" si="3"/>
        <v/>
      </c>
      <c r="C37" s="62"/>
      <c r="D37" s="63"/>
      <c r="E37" s="60"/>
      <c r="F37" s="64"/>
      <c r="G37" s="65" t="str">
        <f>IF(C37="","",IF(E37="","LIBRE",IF(E37="CITA DE 2","CITA DE 2",VLOOKUP(E37,FLOTA!A:E,5))))</f>
        <v/>
      </c>
      <c r="H37" s="65" t="str">
        <f>IF(E37="","",IF(G37="CITA DE 2","SEGUNDAS",VLOOKUP(E37,'RELACION MATRICULAS'!A:B,2,FALSE)))</f>
        <v/>
      </c>
      <c r="I37" s="61" t="str">
        <f>IFERROR(IF(C37="DIA","CITA CON MATRICULA",IF(A37="","",IF(J37="","",VLOOKUP(J37,'CITAS SOLICITADAS CUENTA'!A:C,3,FALSE)))),"REVISAR CITA")</f>
        <v/>
      </c>
      <c r="J37" s="53" t="str">
        <f t="shared" si="4"/>
        <v/>
      </c>
      <c r="K37" s="54" t="str">
        <f>IFERROR(IF(C37="DIA","DIA",IF(A37="","",VLOOKUP(J37,'CITAS SOLICITADAS CUENTA'!A:G,5,FALSE))),"ERROR")</f>
        <v/>
      </c>
      <c r="L37" s="55" t="str">
        <f>IFERROR(IF(C37="DIA","HORA",IF(A37="","",VLOOKUP(J37,'CITAS SOLICITADAS CUENTA'!A:G,6,FALSE))),"ERROR")</f>
        <v/>
      </c>
      <c r="M37" s="39" t="str">
        <f>IFERROR(IF(C37="DIA","ESTACION",IF(A37="","",VLOOKUP(J37,'CITAS SOLICITADAS CUENTA'!A:G,4,FALSE))),"ERROR")</f>
        <v/>
      </c>
      <c r="N37" s="56" t="str">
        <f>IFERROR(IF(C37="DIA","TIPO ITV",IF(A37="","",VLOOKUP(J37,'CITAS SOLICITADAS CUENTA'!A:G,7,FALSE))),"ERROR")</f>
        <v/>
      </c>
      <c r="O37" s="57" t="str">
        <f t="shared" si="1"/>
        <v/>
      </c>
      <c r="P37" s="33"/>
      <c r="Q37" s="39" t="str">
        <f>IFERROR(IF(C37="DIA","TIP ITV SOLI",IF(E37="","",IF(VLOOKUP(E37,'RELACION MATRICULAS'!C:D,2,FALSE)="FURGONETA",0,IF(VLOOKUP(E37,'RELACION MATRICULAS'!C:D,2,FALSE)="BUS",1,666)))),"ERROR")</f>
        <v/>
      </c>
      <c r="R37" s="56" t="str">
        <f t="shared" si="2"/>
        <v/>
      </c>
      <c r="S37" s="33"/>
      <c r="T37" s="36"/>
    </row>
    <row r="38" spans="1:20" ht="26.25" hidden="1" customHeight="1">
      <c r="A38" s="33" t="str">
        <f t="shared" si="6"/>
        <v/>
      </c>
      <c r="B38" s="58" t="str">
        <f t="shared" si="3"/>
        <v/>
      </c>
      <c r="C38" s="62"/>
      <c r="D38" s="63"/>
      <c r="E38" s="60"/>
      <c r="F38" s="64"/>
      <c r="G38" s="65" t="str">
        <f>IF(C38="","",IF(E38="","LIBRE",IF(E38="CITA DE 2","CITA DE 2",VLOOKUP(E38,FLOTA!A:E,5))))</f>
        <v/>
      </c>
      <c r="H38" s="65" t="str">
        <f>IF(E38="","",IF(G38="CITA DE 2","SEGUNDAS",VLOOKUP(E38,'RELACION MATRICULAS'!A:B,2,FALSE)))</f>
        <v/>
      </c>
      <c r="I38" s="61" t="str">
        <f>IFERROR(IF(C38="DIA","CITA CON MATRICULA",IF(A38="","",IF(J38="","",VLOOKUP(J38,'CITAS SOLICITADAS CUENTA'!A:C,3,FALSE)))),"REVISAR CITA")</f>
        <v/>
      </c>
      <c r="J38" s="53" t="str">
        <f t="shared" si="4"/>
        <v/>
      </c>
      <c r="K38" s="54" t="str">
        <f>IFERROR(IF(C38="DIA","DIA",IF(A38="","",VLOOKUP(J38,'CITAS SOLICITADAS CUENTA'!A:G,5,FALSE))),"ERROR")</f>
        <v/>
      </c>
      <c r="L38" s="55" t="str">
        <f>IFERROR(IF(C38="DIA","HORA",IF(A38="","",VLOOKUP(J38,'CITAS SOLICITADAS CUENTA'!A:G,6,FALSE))),"ERROR")</f>
        <v/>
      </c>
      <c r="M38" s="39" t="str">
        <f>IFERROR(IF(C38="DIA","ESTACION",IF(A38="","",VLOOKUP(J38,'CITAS SOLICITADAS CUENTA'!A:G,4,FALSE))),"ERROR")</f>
        <v/>
      </c>
      <c r="N38" s="56" t="str">
        <f>IFERROR(IF(C38="DIA","TIPO ITV",IF(A38="","",VLOOKUP(J38,'CITAS SOLICITADAS CUENTA'!A:G,7,FALSE))),"ERROR")</f>
        <v/>
      </c>
      <c r="O38" s="57" t="str">
        <f t="shared" si="1"/>
        <v/>
      </c>
      <c r="P38" s="33"/>
      <c r="Q38" s="39" t="str">
        <f>IFERROR(IF(C38="DIA","TIP ITV SOLI",IF(E38="","",IF(VLOOKUP(E38,'RELACION MATRICULAS'!C:D,2,FALSE)="FURGONETA",0,IF(VLOOKUP(E38,'RELACION MATRICULAS'!C:D,2,FALSE)="BUS",1,666)))),"ERROR")</f>
        <v/>
      </c>
      <c r="R38" s="56" t="str">
        <f t="shared" si="2"/>
        <v/>
      </c>
      <c r="S38" s="33"/>
      <c r="T38" s="36"/>
    </row>
    <row r="39" spans="1:20" ht="26.25" hidden="1" customHeight="1">
      <c r="A39" s="33" t="str">
        <f t="shared" si="6"/>
        <v/>
      </c>
      <c r="B39" s="58" t="str">
        <f t="shared" si="3"/>
        <v/>
      </c>
      <c r="C39" s="62"/>
      <c r="D39" s="63"/>
      <c r="E39" s="60"/>
      <c r="F39" s="64"/>
      <c r="G39" s="65" t="str">
        <f>IF(C39="","",IF(E39="","LIBRE",IF(E39="CITA DE 2","CITA DE 2",VLOOKUP(E39,FLOTA!A:E,5))))</f>
        <v/>
      </c>
      <c r="H39" s="65" t="str">
        <f>IF(E39="","",IF(G39="CITA DE 2","SEGUNDAS",VLOOKUP(E39,'RELACION MATRICULAS'!A:B,2,FALSE)))</f>
        <v/>
      </c>
      <c r="I39" s="61" t="str">
        <f>IFERROR(IF(C39="DIA","CITA CON MATRICULA",IF(A39="","",IF(J39="","",VLOOKUP(J39,'CITAS SOLICITADAS CUENTA'!A:C,3,FALSE)))),"REVISAR CITA")</f>
        <v/>
      </c>
      <c r="J39" s="53" t="str">
        <f t="shared" si="4"/>
        <v/>
      </c>
      <c r="K39" s="54" t="str">
        <f>IFERROR(IF(C39="DIA","DIA",IF(A39="","",VLOOKUP(J39,'CITAS SOLICITADAS CUENTA'!A:G,5,FALSE))),"ERROR")</f>
        <v/>
      </c>
      <c r="L39" s="55" t="str">
        <f>IFERROR(IF(C39="DIA","HORA",IF(A39="","",VLOOKUP(J39,'CITAS SOLICITADAS CUENTA'!A:G,6,FALSE))),"ERROR")</f>
        <v/>
      </c>
      <c r="M39" s="39" t="str">
        <f>IFERROR(IF(C39="DIA","ESTACION",IF(A39="","",VLOOKUP(J39,'CITAS SOLICITADAS CUENTA'!A:G,4,FALSE))),"ERROR")</f>
        <v/>
      </c>
      <c r="N39" s="56" t="str">
        <f>IFERROR(IF(C39="DIA","TIPO ITV",IF(A39="","",VLOOKUP(J39,'CITAS SOLICITADAS CUENTA'!A:G,7,FALSE))),"ERROR")</f>
        <v/>
      </c>
      <c r="O39" s="57" t="str">
        <f t="shared" si="1"/>
        <v/>
      </c>
      <c r="P39" s="33"/>
      <c r="Q39" s="39" t="str">
        <f>IFERROR(IF(C39="DIA","TIP ITV SOLI",IF(E39="","",IF(VLOOKUP(E39,'RELACION MATRICULAS'!C:D,2,FALSE)="FURGONETA",0,IF(VLOOKUP(E39,'RELACION MATRICULAS'!C:D,2,FALSE)="BUS",1,666)))),"ERROR")</f>
        <v/>
      </c>
      <c r="R39" s="56" t="str">
        <f t="shared" si="2"/>
        <v/>
      </c>
      <c r="S39" s="33"/>
      <c r="T39" s="36"/>
    </row>
    <row r="40" spans="1:20" ht="26.25" hidden="1" customHeight="1">
      <c r="A40" s="33" t="str">
        <f t="shared" si="6"/>
        <v/>
      </c>
      <c r="B40" s="58" t="str">
        <f t="shared" si="3"/>
        <v/>
      </c>
      <c r="C40" s="62"/>
      <c r="D40" s="63"/>
      <c r="E40" s="60"/>
      <c r="F40" s="64"/>
      <c r="G40" s="65" t="str">
        <f>IF(C40="","",IF(E40="","LIBRE",IF(E40="CITA DE 2","CITA DE 2",VLOOKUP(E40,FLOTA!A:E,5))))</f>
        <v/>
      </c>
      <c r="H40" s="65" t="str">
        <f>IF(E40="","",IF(G40="CITA DE 2","SEGUNDAS",VLOOKUP(E40,'RELACION MATRICULAS'!A:B,2,FALSE)))</f>
        <v/>
      </c>
      <c r="I40" s="61" t="str">
        <f>IFERROR(IF(C40="DIA","CITA CON MATRICULA",IF(A40="","",IF(J40="","",VLOOKUP(J40,'CITAS SOLICITADAS CUENTA'!A:C,3,FALSE)))),"REVISAR CITA")</f>
        <v/>
      </c>
      <c r="J40" s="53" t="str">
        <f t="shared" si="4"/>
        <v/>
      </c>
      <c r="K40" s="54" t="str">
        <f>IFERROR(IF(C40="DIA","DIA",IF(A40="","",VLOOKUP(J40,'CITAS SOLICITADAS CUENTA'!A:G,5,FALSE))),"ERROR")</f>
        <v/>
      </c>
      <c r="L40" s="55" t="str">
        <f>IFERROR(IF(C40="DIA","HORA",IF(A40="","",VLOOKUP(J40,'CITAS SOLICITADAS CUENTA'!A:G,6,FALSE))),"ERROR")</f>
        <v/>
      </c>
      <c r="M40" s="39" t="str">
        <f>IFERROR(IF(C40="DIA","ESTACION",IF(A40="","",VLOOKUP(J40,'CITAS SOLICITADAS CUENTA'!A:G,4,FALSE))),"ERROR")</f>
        <v/>
      </c>
      <c r="N40" s="56" t="str">
        <f>IFERROR(IF(C40="DIA","TIPO ITV",IF(A40="","",VLOOKUP(J40,'CITAS SOLICITADAS CUENTA'!A:G,7,FALSE))),"ERROR")</f>
        <v/>
      </c>
      <c r="O40" s="57" t="str">
        <f t="shared" si="1"/>
        <v/>
      </c>
      <c r="P40" s="33"/>
      <c r="Q40" s="39" t="str">
        <f>IFERROR(IF(C40="DIA","TIP ITV SOLI",IF(E40="","",IF(VLOOKUP(E40,'RELACION MATRICULAS'!C:D,2,FALSE)="FURGONETA",0,IF(VLOOKUP(E40,'RELACION MATRICULAS'!C:D,2,FALSE)="BUS",1,666)))),"ERROR")</f>
        <v/>
      </c>
      <c r="R40" s="56" t="str">
        <f t="shared" si="2"/>
        <v/>
      </c>
      <c r="S40" s="33"/>
      <c r="T40" s="36"/>
    </row>
    <row r="41" spans="1:20" ht="26.25" hidden="1" customHeight="1">
      <c r="A41" s="33" t="str">
        <f t="shared" si="6"/>
        <v/>
      </c>
      <c r="B41" s="58" t="str">
        <f t="shared" si="3"/>
        <v/>
      </c>
      <c r="C41" s="62"/>
      <c r="D41" s="63"/>
      <c r="E41" s="60"/>
      <c r="F41" s="64"/>
      <c r="G41" s="65" t="str">
        <f>IF(C41="","",IF(E41="","LIBRE",IF(E41="CITA DE 2","CITA DE 2",VLOOKUP(E41,FLOTA!A:E,5))))</f>
        <v/>
      </c>
      <c r="H41" s="65" t="str">
        <f>IF(E41="","",IF(G41="CITA DE 2","SEGUNDAS",VLOOKUP(E41,'RELACION MATRICULAS'!A:B,2,FALSE)))</f>
        <v/>
      </c>
      <c r="I41" s="61" t="str">
        <f>IFERROR(IF(C41="DIA","CITA CON MATRICULA",IF(A41="","",IF(J41="","",VLOOKUP(J41,'CITAS SOLICITADAS CUENTA'!A:C,3,FALSE)))),"REVISAR CITA")</f>
        <v/>
      </c>
      <c r="J41" s="53" t="str">
        <f t="shared" si="4"/>
        <v/>
      </c>
      <c r="K41" s="54" t="str">
        <f>IFERROR(IF(C41="DIA","DIA",IF(A41="","",VLOOKUP(J41,'CITAS SOLICITADAS CUENTA'!A:G,5,FALSE))),"ERROR")</f>
        <v/>
      </c>
      <c r="L41" s="55" t="str">
        <f>IFERROR(IF(C41="DIA","HORA",IF(A41="","",VLOOKUP(J41,'CITAS SOLICITADAS CUENTA'!A:G,6,FALSE))),"ERROR")</f>
        <v/>
      </c>
      <c r="M41" s="39" t="str">
        <f>IFERROR(IF(C41="DIA","ESTACION",IF(A41="","",VLOOKUP(J41,'CITAS SOLICITADAS CUENTA'!A:G,4,FALSE))),"ERROR")</f>
        <v/>
      </c>
      <c r="N41" s="56" t="str">
        <f>IFERROR(IF(C41="DIA","TIPO ITV",IF(A41="","",VLOOKUP(J41,'CITAS SOLICITADAS CUENTA'!A:G,7,FALSE))),"ERROR")</f>
        <v/>
      </c>
      <c r="O41" s="57" t="str">
        <f t="shared" si="1"/>
        <v/>
      </c>
      <c r="P41" s="33"/>
      <c r="Q41" s="39" t="str">
        <f>IFERROR(IF(C41="DIA","TIP ITV SOLI",IF(E41="","",IF(VLOOKUP(E41,'RELACION MATRICULAS'!C:D,2,FALSE)="FURGONETA",0,IF(VLOOKUP(E41,'RELACION MATRICULAS'!C:D,2,FALSE)="BUS",1,666)))),"ERROR")</f>
        <v/>
      </c>
      <c r="R41" s="56" t="str">
        <f t="shared" si="2"/>
        <v/>
      </c>
      <c r="S41" s="33"/>
      <c r="T41" s="36"/>
    </row>
    <row r="42" spans="1:20" ht="26.25" hidden="1" customHeight="1">
      <c r="A42" s="33" t="str">
        <f t="shared" si="6"/>
        <v/>
      </c>
      <c r="B42" s="58" t="str">
        <f t="shared" si="3"/>
        <v/>
      </c>
      <c r="C42" s="62"/>
      <c r="D42" s="63"/>
      <c r="E42" s="60"/>
      <c r="F42" s="64"/>
      <c r="G42" s="65" t="str">
        <f>IF(C42="","",IF(E42="","LIBRE",IF(E42="CITA DE 2","CITA DE 2",VLOOKUP(E42,FLOTA!A:E,5))))</f>
        <v/>
      </c>
      <c r="H42" s="65" t="str">
        <f>IF(E42="","",IF(G42="CITA DE 2","SEGUNDAS",VLOOKUP(E42,'RELACION MATRICULAS'!A:B,2,FALSE)))</f>
        <v/>
      </c>
      <c r="I42" s="61" t="str">
        <f>IFERROR(IF(C42="DIA","CITA CON MATRICULA",IF(A42="","",IF(J42="","",VLOOKUP(J42,'CITAS SOLICITADAS CUENTA'!A:C,3,FALSE)))),"REVISAR CITA")</f>
        <v/>
      </c>
      <c r="J42" s="53" t="str">
        <f t="shared" si="4"/>
        <v/>
      </c>
      <c r="K42" s="54" t="str">
        <f>IFERROR(IF(C42="DIA","DIA",IF(A42="","",VLOOKUP(J42,'CITAS SOLICITADAS CUENTA'!A:G,5,FALSE))),"ERROR")</f>
        <v/>
      </c>
      <c r="L42" s="55" t="str">
        <f>IFERROR(IF(C42="DIA","HORA",IF(A42="","",VLOOKUP(J42,'CITAS SOLICITADAS CUENTA'!A:G,6,FALSE))),"ERROR")</f>
        <v/>
      </c>
      <c r="M42" s="39" t="str">
        <f>IFERROR(IF(C42="DIA","ESTACION",IF(A42="","",VLOOKUP(J42,'CITAS SOLICITADAS CUENTA'!A:G,4,FALSE))),"ERROR")</f>
        <v/>
      </c>
      <c r="N42" s="56" t="str">
        <f>IFERROR(IF(C42="DIA","TIPO ITV",IF(A42="","",VLOOKUP(J42,'CITAS SOLICITADAS CUENTA'!A:G,7,FALSE))),"ERROR")</f>
        <v/>
      </c>
      <c r="O42" s="57" t="str">
        <f t="shared" si="1"/>
        <v/>
      </c>
      <c r="P42" s="33"/>
      <c r="Q42" s="39" t="str">
        <f>IFERROR(IF(C42="DIA","TIP ITV SOLI",IF(E42="","",IF(VLOOKUP(E42,'RELACION MATRICULAS'!C:D,2,FALSE)="FURGONETA",0,IF(VLOOKUP(E42,'RELACION MATRICULAS'!C:D,2,FALSE)="BUS",1,666)))),"ERROR")</f>
        <v/>
      </c>
      <c r="R42" s="56" t="str">
        <f t="shared" si="2"/>
        <v/>
      </c>
      <c r="S42" s="33"/>
      <c r="T42" s="36"/>
    </row>
    <row r="43" spans="1:20" ht="26.25" hidden="1" customHeight="1">
      <c r="A43" s="33" t="str">
        <f t="shared" si="6"/>
        <v/>
      </c>
      <c r="B43" s="58" t="str">
        <f t="shared" si="3"/>
        <v/>
      </c>
      <c r="C43" s="62"/>
      <c r="D43" s="63"/>
      <c r="E43" s="60"/>
      <c r="F43" s="64"/>
      <c r="G43" s="65" t="str">
        <f>IF(C43="","",IF(E43="","LIBRE",IF(E43="CITA DE 2","CITA DE 2",VLOOKUP(E43,FLOTA!A:E,5))))</f>
        <v/>
      </c>
      <c r="H43" s="65" t="str">
        <f>IF(E43="","",IF(G43="CITA DE 2","SEGUNDAS",VLOOKUP(E43,'RELACION MATRICULAS'!A:B,2,FALSE)))</f>
        <v/>
      </c>
      <c r="I43" s="61" t="str">
        <f>IFERROR(IF(C43="DIA","CITA CON MATRICULA",IF(A43="","",IF(J43="","",VLOOKUP(J43,'CITAS SOLICITADAS CUENTA'!A:C,3,FALSE)))),"REVISAR CITA")</f>
        <v/>
      </c>
      <c r="J43" s="53" t="str">
        <f t="shared" si="4"/>
        <v/>
      </c>
      <c r="K43" s="54" t="str">
        <f>IFERROR(IF(C43="DIA","DIA",IF(A43="","",VLOOKUP(J43,'CITAS SOLICITADAS CUENTA'!A:G,5,FALSE))),"ERROR")</f>
        <v/>
      </c>
      <c r="L43" s="55" t="str">
        <f>IFERROR(IF(C43="DIA","HORA",IF(A43="","",VLOOKUP(J43,'CITAS SOLICITADAS CUENTA'!A:G,6,FALSE))),"ERROR")</f>
        <v/>
      </c>
      <c r="M43" s="39" t="str">
        <f>IFERROR(IF(C43="DIA","ESTACION",IF(A43="","",VLOOKUP(J43,'CITAS SOLICITADAS CUENTA'!A:G,4,FALSE))),"ERROR")</f>
        <v/>
      </c>
      <c r="N43" s="56" t="str">
        <f>IFERROR(IF(C43="DIA","TIPO ITV",IF(A43="","",VLOOKUP(J43,'CITAS SOLICITADAS CUENTA'!A:G,7,FALSE))),"ERROR")</f>
        <v/>
      </c>
      <c r="O43" s="57" t="str">
        <f t="shared" si="1"/>
        <v/>
      </c>
      <c r="P43" s="33"/>
      <c r="Q43" s="39" t="str">
        <f>IFERROR(IF(C43="DIA","TIP ITV SOLI",IF(E43="","",IF(VLOOKUP(E43,'RELACION MATRICULAS'!C:D,2,FALSE)="FURGONETA",0,IF(VLOOKUP(E43,'RELACION MATRICULAS'!C:D,2,FALSE)="BUS",1,666)))),"ERROR")</f>
        <v/>
      </c>
      <c r="R43" s="56" t="str">
        <f t="shared" si="2"/>
        <v/>
      </c>
      <c r="S43" s="33"/>
      <c r="T43" s="36"/>
    </row>
    <row r="44" spans="1:20" ht="26.25" hidden="1" customHeight="1">
      <c r="A44" s="33" t="str">
        <f t="shared" si="6"/>
        <v/>
      </c>
      <c r="B44" s="58" t="str">
        <f t="shared" si="3"/>
        <v/>
      </c>
      <c r="C44" s="62"/>
      <c r="D44" s="63"/>
      <c r="E44" s="60"/>
      <c r="F44" s="64"/>
      <c r="G44" s="65" t="str">
        <f>IF(C44="","",IF(E44="","LIBRE",IF(E44="CITA DE 2","CITA DE 2",VLOOKUP(E44,FLOTA!A:E,5))))</f>
        <v/>
      </c>
      <c r="H44" s="65" t="str">
        <f>IF(E44="","",IF(G44="CITA DE 2","SEGUNDAS",VLOOKUP(E44,'RELACION MATRICULAS'!A:B,2,FALSE)))</f>
        <v/>
      </c>
      <c r="I44" s="61" t="str">
        <f>IFERROR(IF(C44="DIA","CITA CON MATRICULA",IF(A44="","",IF(J44="","",VLOOKUP(J44,'CITAS SOLICITADAS CUENTA'!A:C,3,FALSE)))),"REVISAR CITA")</f>
        <v/>
      </c>
      <c r="J44" s="53" t="str">
        <f t="shared" si="4"/>
        <v/>
      </c>
      <c r="K44" s="54" t="str">
        <f>IFERROR(IF(C44="DIA","DIA",IF(A44="","",VLOOKUP(J44,'CITAS SOLICITADAS CUENTA'!A:G,5,FALSE))),"ERROR")</f>
        <v/>
      </c>
      <c r="L44" s="55" t="str">
        <f>IFERROR(IF(C44="DIA","HORA",IF(A44="","",VLOOKUP(J44,'CITAS SOLICITADAS CUENTA'!A:G,6,FALSE))),"ERROR")</f>
        <v/>
      </c>
      <c r="M44" s="39" t="str">
        <f>IFERROR(IF(C44="DIA","ESTACION",IF(A44="","",VLOOKUP(J44,'CITAS SOLICITADAS CUENTA'!A:G,4,FALSE))),"ERROR")</f>
        <v/>
      </c>
      <c r="N44" s="56" t="str">
        <f>IFERROR(IF(C44="DIA","TIPO ITV",IF(A44="","",VLOOKUP(J44,'CITAS SOLICITADAS CUENTA'!A:G,7,FALSE))),"ERROR")</f>
        <v/>
      </c>
      <c r="O44" s="57" t="str">
        <f t="shared" si="1"/>
        <v/>
      </c>
      <c r="P44" s="33"/>
      <c r="Q44" s="39" t="str">
        <f>IFERROR(IF(C44="DIA","TIP ITV SOLI",IF(E44="","",IF(VLOOKUP(E44,'RELACION MATRICULAS'!C:D,2,FALSE)="FURGONETA",0,IF(VLOOKUP(E44,'RELACION MATRICULAS'!C:D,2,FALSE)="BUS",1,666)))),"ERROR")</f>
        <v/>
      </c>
      <c r="R44" s="56" t="str">
        <f t="shared" si="2"/>
        <v/>
      </c>
      <c r="S44" s="33"/>
      <c r="T44" s="36"/>
    </row>
    <row r="45" spans="1:20" ht="26.25">
      <c r="A45" s="33">
        <f t="shared" si="6"/>
        <v>2</v>
      </c>
      <c r="B45" s="58">
        <f t="shared" si="3"/>
        <v>45348</v>
      </c>
      <c r="C45" s="62">
        <v>45348</v>
      </c>
      <c r="D45" s="63">
        <v>0.41666666666666669</v>
      </c>
      <c r="E45" s="60">
        <v>2736</v>
      </c>
      <c r="F45" s="64" t="s">
        <v>144</v>
      </c>
      <c r="G45" s="65">
        <f>IF(C45="","",IF(E45="","LIBRE",IF(E45="CITA DE 2","CITA DE 2",VLOOKUP(E45,FLOTA!A:E,5))))</f>
        <v>45358</v>
      </c>
      <c r="H45" s="65" t="str">
        <f>IF(E45="","",IF(G45="CITA DE 2","SEGUNDAS",VLOOKUP(E45,'RELACION MATRICULAS'!A:B,2,FALSE)))</f>
        <v>0435KCX</v>
      </c>
      <c r="I45" s="61" t="str">
        <f>IFERROR(IF(C45="DIA","CITA CON MATRICULA",IF(A45="","",IF(J45="","",VLOOKUP(J45,'CITAS SOLICITADAS CUENTA'!A:C,3,FALSE)))),"REVISAR CITA")</f>
        <v>15021531TRAL</v>
      </c>
      <c r="J45" s="53" t="str">
        <f t="shared" si="4"/>
        <v>453480,416666666666667</v>
      </c>
      <c r="K45" s="54">
        <f>IFERROR(IF(C45="DIA","DIA",IF(A45="","",VLOOKUP(J45,'CITAS SOLICITADAS CUENTA'!A:G,5,FALSE))),"ERROR")</f>
        <v>45348</v>
      </c>
      <c r="L45" s="55">
        <f>IFERROR(IF(C45="DIA","HORA",IF(A45="","",VLOOKUP(J45,'CITAS SOLICITADAS CUENTA'!A:G,6,FALSE))),"ERROR")</f>
        <v>0.41666666666666669</v>
      </c>
      <c r="M45" s="39" t="str">
        <f>IFERROR(IF(C45="DIA","ESTACION",IF(A45="","",VLOOKUP(J45,'CITAS SOLICITADAS CUENTA'!A:G,4,FALSE))),"ERROR")</f>
        <v>Sionlla</v>
      </c>
      <c r="N45" s="56" t="str">
        <f>IFERROR(IF(C45="DIA","TIPO ITV",IF(A45="","",VLOOKUP(J45,'CITAS SOLICITADAS CUENTA'!A:G,7,FALSE))),"ERROR")</f>
        <v>Primeira</v>
      </c>
      <c r="O45" s="57">
        <f t="shared" si="1"/>
        <v>45328</v>
      </c>
      <c r="P45" s="33"/>
      <c r="Q45" s="39">
        <f>IFERROR(IF(C45="DIA","TIP ITV SOLI",IF(E45="","",IF(VLOOKUP(E45,'RELACION MATRICULAS'!C:D,2,FALSE)="FURGONETA",0,IF(VLOOKUP(E45,'RELACION MATRICULAS'!C:D,2,FALSE)="BUS",1,666)))),"ERROR")</f>
        <v>1</v>
      </c>
      <c r="R45" s="56">
        <f t="shared" si="2"/>
        <v>666</v>
      </c>
      <c r="S45" s="33"/>
      <c r="T45" s="36"/>
    </row>
    <row r="46" spans="1:20" ht="26.25">
      <c r="A46" s="33">
        <f t="shared" si="6"/>
        <v>3</v>
      </c>
      <c r="B46" s="58">
        <f t="shared" si="3"/>
        <v>45349</v>
      </c>
      <c r="C46" s="62">
        <v>45349</v>
      </c>
      <c r="D46" s="63">
        <v>0.4375</v>
      </c>
      <c r="E46" s="60" t="s">
        <v>145</v>
      </c>
      <c r="F46" s="64" t="s">
        <v>144</v>
      </c>
      <c r="G46" s="65" t="str">
        <f>IF(C46="","",IF(E46="","LIBRE",IF(E46="CITA DE 2","CITA DE 2",VLOOKUP(E46,FLOTA!A:E,5))))</f>
        <v>CITA DE 2</v>
      </c>
      <c r="H46" s="65" t="str">
        <f>IF(E46="","",IF(G46="CITA DE 2","SEGUNDAS",VLOOKUP(E46,'RELACION MATRICULAS'!A:B,2,FALSE)))</f>
        <v>SEGUNDAS</v>
      </c>
      <c r="I46" s="61" t="str">
        <f>IFERROR(IF(C46="DIA","CITA CON MATRICULA",IF(A46="","",IF(J46="","",VLOOKUP(J46,'CITAS SOLICITADAS CUENTA'!A:C,3,FALSE)))),"REVISAR CITA")</f>
        <v>TRALUS A</v>
      </c>
      <c r="J46" s="53" t="str">
        <f t="shared" si="4"/>
        <v>453490,4375</v>
      </c>
      <c r="K46" s="54">
        <f>IFERROR(IF(C46="DIA","DIA",IF(A46="","",VLOOKUP(J46,'CITAS SOLICITADAS CUENTA'!A:G,5,FALSE))),"ERROR")</f>
        <v>45349</v>
      </c>
      <c r="L46" s="55">
        <f>IFERROR(IF(C46="DIA","HORA",IF(A46="","",VLOOKUP(J46,'CITAS SOLICITADAS CUENTA'!A:G,6,FALSE))),"ERROR")</f>
        <v>0.4375</v>
      </c>
      <c r="M46" s="39" t="str">
        <f>IFERROR(IF(C46="DIA","ESTACION",IF(A46="","",VLOOKUP(J46,'CITAS SOLICITADAS CUENTA'!A:G,4,FALSE))),"ERROR")</f>
        <v>Sionlla</v>
      </c>
      <c r="N46" s="56" t="str">
        <f>IFERROR(IF(C46="DIA","TIPO ITV",IF(A46="","",VLOOKUP(J46,'CITAS SOLICITADAS CUENTA'!A:G,7,FALSE))),"ERROR")</f>
        <v>Segunda</v>
      </c>
      <c r="O46" s="57" t="str">
        <f t="shared" si="1"/>
        <v>SEGUNDAS</v>
      </c>
      <c r="P46" s="33"/>
      <c r="Q46" s="39" t="str">
        <f>IFERROR(IF(C46="DIA","TIP ITV SOLI",IF(E46="","",IF(VLOOKUP(E46,'RELACION MATRICULAS'!C:D,2,FALSE)="FURGONETA",0,IF(VLOOKUP(E46,'RELACION MATRICULAS'!C:D,2,FALSE)="BUS",1,666)))),"ERROR")</f>
        <v>ERROR</v>
      </c>
      <c r="R46" s="56">
        <f t="shared" si="2"/>
        <v>666</v>
      </c>
      <c r="S46" s="33"/>
      <c r="T46" s="36"/>
    </row>
    <row r="47" spans="1:20" ht="26.25">
      <c r="A47" s="33">
        <f t="shared" si="6"/>
        <v>4</v>
      </c>
      <c r="B47" s="58">
        <f t="shared" si="3"/>
        <v>45350</v>
      </c>
      <c r="C47" s="62">
        <v>45350</v>
      </c>
      <c r="D47" s="63">
        <v>0.45833333333333331</v>
      </c>
      <c r="E47" s="60">
        <v>2400</v>
      </c>
      <c r="F47" s="64" t="s">
        <v>146</v>
      </c>
      <c r="G47" s="65">
        <f>IF(C47="","",IF(E47="","LIBRE",IF(E47="CITA DE 2","CITA DE 2",VLOOKUP(E47,FLOTA!A:E,5))))</f>
        <v>45368</v>
      </c>
      <c r="H47" s="65" t="str">
        <f>IF(E47="","",IF(G47="CITA DE 2","SEGUNDAS",VLOOKUP(E47,'RELACION MATRICULAS'!A:B,2,FALSE)))</f>
        <v>5542HFB</v>
      </c>
      <c r="I47" s="61" t="str">
        <f>IFERROR(IF(C47="DIA","CITA CON MATRICULA",IF(A47="","",IF(J47="","",VLOOKUP(J47,'CITAS SOLICITADAS CUENTA'!A:C,3,FALSE)))),"REVISAR CITA")</f>
        <v>15021531TRAL</v>
      </c>
      <c r="J47" s="53" t="str">
        <f t="shared" si="4"/>
        <v>453500,458333333333333</v>
      </c>
      <c r="K47" s="54">
        <f>IFERROR(IF(C47="DIA","DIA",IF(A47="","",VLOOKUP(J47,'CITAS SOLICITADAS CUENTA'!A:G,5,FALSE))),"ERROR")</f>
        <v>45350</v>
      </c>
      <c r="L47" s="55">
        <f>IFERROR(IF(C47="DIA","HORA",IF(A47="","",VLOOKUP(J47,'CITAS SOLICITADAS CUENTA'!A:G,6,FALSE))),"ERROR")</f>
        <v>0.45833333333333331</v>
      </c>
      <c r="M47" s="39" t="str">
        <f>IFERROR(IF(C47="DIA","ESTACION",IF(A47="","",VLOOKUP(J47,'CITAS SOLICITADAS CUENTA'!A:G,4,FALSE))),"ERROR")</f>
        <v>Cacheiras</v>
      </c>
      <c r="N47" s="56" t="str">
        <f>IFERROR(IF(C47="DIA","TIPO ITV",IF(A47="","",VLOOKUP(J47,'CITAS SOLICITADAS CUENTA'!A:G,7,FALSE))),"ERROR")</f>
        <v>Primeira</v>
      </c>
      <c r="O47" s="57">
        <f t="shared" si="1"/>
        <v>45338</v>
      </c>
      <c r="P47" s="33"/>
      <c r="Q47" s="39">
        <f>IFERROR(IF(C47="DIA","TIP ITV SOLI",IF(E47="","",IF(VLOOKUP(E47,'RELACION MATRICULAS'!C:D,2,FALSE)="FURGONETA",0,IF(VLOOKUP(E47,'RELACION MATRICULAS'!C:D,2,FALSE)="BUS",1,666)))),"ERROR")</f>
        <v>1</v>
      </c>
      <c r="R47" s="56">
        <f t="shared" si="2"/>
        <v>666</v>
      </c>
      <c r="S47" s="33"/>
      <c r="T47" s="36"/>
    </row>
    <row r="48" spans="1:20" ht="26.25">
      <c r="A48" s="33">
        <f t="shared" si="6"/>
        <v>5</v>
      </c>
      <c r="B48" s="58">
        <f t="shared" si="3"/>
        <v>45351</v>
      </c>
      <c r="C48" s="62">
        <v>45351</v>
      </c>
      <c r="D48" s="63">
        <v>0.4375</v>
      </c>
      <c r="E48" s="60" t="s">
        <v>145</v>
      </c>
      <c r="F48" s="64" t="s">
        <v>146</v>
      </c>
      <c r="G48" s="65" t="str">
        <f>IF(C48="","",IF(E48="","LIBRE",IF(E48="CITA DE 2","CITA DE 2",VLOOKUP(E48,FLOTA!A:E,5))))</f>
        <v>CITA DE 2</v>
      </c>
      <c r="H48" s="65" t="str">
        <f>IF(E48="","",IF(G48="CITA DE 2","SEGUNDAS",VLOOKUP(E48,'RELACION MATRICULAS'!A:B,2,FALSE)))</f>
        <v>SEGUNDAS</v>
      </c>
      <c r="I48" s="61" t="str">
        <f>IFERROR(IF(C48="DIA","CITA CON MATRICULA",IF(A48="","",IF(J48="","",VLOOKUP(J48,'CITAS SOLICITADAS CUENTA'!A:C,3,FALSE)))),"REVISAR CITA")</f>
        <v>15021531TRAL</v>
      </c>
      <c r="J48" s="53" t="str">
        <f t="shared" si="4"/>
        <v>453510,4375</v>
      </c>
      <c r="K48" s="54">
        <f>IFERROR(IF(C48="DIA","DIA",IF(A48="","",VLOOKUP(J48,'CITAS SOLICITADAS CUENTA'!A:G,5,FALSE))),"ERROR")</f>
        <v>45351</v>
      </c>
      <c r="L48" s="55">
        <f>IFERROR(IF(C48="DIA","HORA",IF(A48="","",VLOOKUP(J48,'CITAS SOLICITADAS CUENTA'!A:G,6,FALSE))),"ERROR")</f>
        <v>0.4375</v>
      </c>
      <c r="M48" s="39" t="str">
        <f>IFERROR(IF(C48="DIA","ESTACION",IF(A48="","",VLOOKUP(J48,'CITAS SOLICITADAS CUENTA'!A:G,4,FALSE))),"ERROR")</f>
        <v>Cacheiras</v>
      </c>
      <c r="N48" s="56" t="str">
        <f>IFERROR(IF(C48="DIA","TIPO ITV",IF(A48="","",VLOOKUP(J48,'CITAS SOLICITADAS CUENTA'!A:G,7,FALSE))),"ERROR")</f>
        <v>Segunda</v>
      </c>
      <c r="O48" s="57" t="str">
        <f t="shared" si="1"/>
        <v>SEGUNDAS</v>
      </c>
      <c r="P48" s="33"/>
      <c r="Q48" s="39" t="str">
        <f>IFERROR(IF(C48="DIA","TIP ITV SOLI",IF(E48="","",IF(VLOOKUP(E48,'RELACION MATRICULAS'!C:D,2,FALSE)="FURGONETA",0,IF(VLOOKUP(E48,'RELACION MATRICULAS'!C:D,2,FALSE)="BUS",1,666)))),"ERROR")</f>
        <v>ERROR</v>
      </c>
      <c r="R48" s="56">
        <f t="shared" si="2"/>
        <v>666</v>
      </c>
      <c r="S48" s="33"/>
      <c r="T48" s="36"/>
    </row>
    <row r="49" spans="1:20" ht="26.25">
      <c r="A49" s="33"/>
      <c r="B49" s="58" t="str">
        <f t="shared" si="3"/>
        <v/>
      </c>
      <c r="C49" s="66"/>
      <c r="D49" s="67"/>
      <c r="E49" s="68"/>
      <c r="F49" s="68"/>
      <c r="G49" s="66"/>
      <c r="H49" s="66"/>
      <c r="I49" s="61" t="str">
        <f>IFERROR(IF(C49="DIA","CITA CON MATRICULA",IF(A49="","",IF(J49="","",VLOOKUP(J49,'CITAS SOLICITADAS CUENTA'!A:C,3,FALSE)))),"REVISAR CITA")</f>
        <v/>
      </c>
      <c r="J49" s="53" t="str">
        <f t="shared" si="4"/>
        <v/>
      </c>
      <c r="K49" s="54" t="str">
        <f>IFERROR(IF(C49="DIA","DIA",IF(A49="","",VLOOKUP(J49,'CITAS SOLICITADAS CUENTA'!A:G,5,FALSE))),"ERROR")</f>
        <v/>
      </c>
      <c r="L49" s="55" t="str">
        <f>IFERROR(IF(C49="DIA","HORA",IF(A49="","",VLOOKUP(J49,'CITAS SOLICITADAS CUENTA'!A:G,6,FALSE))),"ERROR")</f>
        <v/>
      </c>
      <c r="M49" s="39" t="str">
        <f>IFERROR(IF(C49="DIA","ESTACION",IF(A49="","",VLOOKUP(J49,'CITAS SOLICITADAS CUENTA'!A:G,4,FALSE))),"ERROR")</f>
        <v/>
      </c>
      <c r="N49" s="56" t="str">
        <f>IFERROR(IF(C49="DIA","TIPO ITV",IF(A49="","",VLOOKUP(J49,'CITAS SOLICITADAS CUENTA'!A:G,7,FALSE))),"ERROR")</f>
        <v/>
      </c>
      <c r="O49" s="57" t="str">
        <f t="shared" si="1"/>
        <v/>
      </c>
      <c r="P49" s="33"/>
      <c r="Q49" s="39" t="str">
        <f>IFERROR(IF(C49="DIA","TIP ITV SOLI",IF(E49="","",IF(VLOOKUP(E49,'RELACION MATRICULAS'!C:D,2,FALSE)="FURGONETA",0,IF(VLOOKUP(E49,'RELACION MATRICULAS'!C:D,2,FALSE)="BUS",1,666)))),"ERROR")</f>
        <v/>
      </c>
      <c r="R49" s="56" t="str">
        <f t="shared" si="2"/>
        <v/>
      </c>
      <c r="S49" s="33"/>
      <c r="T49" s="36"/>
    </row>
    <row r="50" spans="1:20" ht="26.25">
      <c r="A50" s="33"/>
      <c r="B50" s="58" t="str">
        <f t="shared" si="3"/>
        <v/>
      </c>
      <c r="C50" s="68"/>
      <c r="D50" s="68"/>
      <c r="E50" s="68"/>
      <c r="F50" s="69" t="s">
        <v>140</v>
      </c>
      <c r="G50" s="70" t="s">
        <v>141</v>
      </c>
      <c r="H50" s="71" t="s">
        <v>142</v>
      </c>
      <c r="I50" s="61" t="str">
        <f>IFERROR(IF(C50="DIA","CITA CON MATRICULA",IF(A50="","",IF(J50="","",VLOOKUP(J50,'CITAS SOLICITADAS CUENTA'!A:C,3,FALSE)))),"REVISAR CITA")</f>
        <v/>
      </c>
      <c r="J50" s="53" t="str">
        <f t="shared" si="4"/>
        <v/>
      </c>
      <c r="K50" s="54" t="str">
        <f>IFERROR(IF(C50="DIA","DIA",IF(A50="","",VLOOKUP(J50,'CITAS SOLICITADAS CUENTA'!A:G,5,FALSE))),"ERROR")</f>
        <v/>
      </c>
      <c r="L50" s="55" t="str">
        <f>IFERROR(IF(C50="DIA","HORA",IF(A50="","",VLOOKUP(J50,'CITAS SOLICITADAS CUENTA'!A:G,6,FALSE))),"ERROR")</f>
        <v/>
      </c>
      <c r="M50" s="39" t="str">
        <f>IFERROR(IF(C50="DIA","ESTACION",IF(A50="","",VLOOKUP(J50,'CITAS SOLICITADAS CUENTA'!A:G,4,FALSE))),"ERROR")</f>
        <v/>
      </c>
      <c r="N50" s="56" t="str">
        <f>IFERROR(IF(C50="DIA","TIPO ITV",IF(A50="","",VLOOKUP(J50,'CITAS SOLICITADAS CUENTA'!A:G,7,FALSE))),"ERROR")</f>
        <v/>
      </c>
      <c r="O50" s="57" t="str">
        <f t="shared" si="1"/>
        <v/>
      </c>
      <c r="P50" s="33"/>
      <c r="Q50" s="39" t="str">
        <f>IFERROR(IF(C50="DIA","TIP ITV SOLI",IF(E50="","",IF(VLOOKUP(E50,'RELACION MATRICULAS'!C:D,2,FALSE)="FURGONETA",0,IF(VLOOKUP(E50,'RELACION MATRICULAS'!C:D,2,FALSE)="BUS",1,666)))),"ERROR")</f>
        <v/>
      </c>
      <c r="R50" s="56" t="str">
        <f t="shared" si="2"/>
        <v/>
      </c>
      <c r="S50" s="33"/>
      <c r="T50" s="36"/>
    </row>
    <row r="51" spans="1:20" ht="15.75">
      <c r="A51" s="33"/>
      <c r="B51" s="58" t="str">
        <f t="shared" si="3"/>
        <v/>
      </c>
      <c r="C51" s="72"/>
      <c r="D51" s="72"/>
      <c r="E51" s="72"/>
      <c r="F51" s="72"/>
      <c r="G51" s="72"/>
      <c r="H51" s="72"/>
      <c r="I51" s="61" t="str">
        <f>IFERROR(IF(C51="DIA","CITA CON MATRICULA",IF(A51="","",IF(J51="","",VLOOKUP(J51,'CITAS SOLICITADAS CUENTA'!A:C,3,FALSE)))),"REVISAR CITA")</f>
        <v/>
      </c>
      <c r="J51" s="53" t="str">
        <f t="shared" si="4"/>
        <v/>
      </c>
      <c r="K51" s="54" t="str">
        <f>IFERROR(IF(C51="DIA","DIA",IF(A51="","",VLOOKUP(J51,'CITAS SOLICITADAS CUENTA'!A:G,5,FALSE))),"ERROR")</f>
        <v/>
      </c>
      <c r="L51" s="55" t="str">
        <f>IFERROR(IF(C51="DIA","HORA",IF(A51="","",VLOOKUP(J51,'CITAS SOLICITADAS CUENTA'!A:G,6,FALSE))),"ERROR")</f>
        <v/>
      </c>
      <c r="M51" s="39" t="str">
        <f>IFERROR(IF(C51="DIA","ESTACION",IF(A51="","",VLOOKUP(J51,'CITAS SOLICITADAS CUENTA'!A:G,4,FALSE))),"ERROR")</f>
        <v/>
      </c>
      <c r="N51" s="56" t="str">
        <f>IFERROR(IF(C51="DIA","TIPO ITV",IF(A51="","",VLOOKUP(J51,'CITAS SOLICITADAS CUENTA'!A:G,7,FALSE))),"ERROR")</f>
        <v/>
      </c>
      <c r="O51" s="57" t="str">
        <f t="shared" si="1"/>
        <v/>
      </c>
      <c r="P51" s="33"/>
      <c r="Q51" s="39" t="str">
        <f>IFERROR(IF(C51="DIA","TIP ITV SOLI",IF(E51="","",IF(VLOOKUP(E51,'RELACION MATRICULAS'!C:D,2,FALSE)="FURGONETA",0,IF(VLOOKUP(E51,'RELACION MATRICULAS'!C:D,2,FALSE)="BUS",1,666)))),"ERROR")</f>
        <v/>
      </c>
      <c r="R51" s="56" t="str">
        <f t="shared" si="2"/>
        <v/>
      </c>
      <c r="S51" s="33"/>
      <c r="T51" s="36"/>
    </row>
    <row r="52" spans="1:20" ht="26.25">
      <c r="A52" s="33"/>
      <c r="B52" s="58" t="str">
        <f t="shared" si="3"/>
        <v/>
      </c>
      <c r="C52" s="110" t="s">
        <v>147</v>
      </c>
      <c r="D52" s="111"/>
      <c r="E52" s="111"/>
      <c r="F52" s="111"/>
      <c r="G52" s="111"/>
      <c r="H52" s="112"/>
      <c r="I52" s="61" t="str">
        <f>IFERROR(IF(C52="DIA","CITA CON MATRICULA",IF(A52="","",IF(J52="","",VLOOKUP(J52,'CITAS SOLICITADAS CUENTA'!A:C,3,FALSE)))),"REVISAR CITA")</f>
        <v/>
      </c>
      <c r="J52" s="53" t="str">
        <f t="shared" si="4"/>
        <v/>
      </c>
      <c r="K52" s="54" t="str">
        <f>IFERROR(IF(C52="DIA","DIA",IF(A52="","",VLOOKUP(J52,'CITAS SOLICITADAS CUENTA'!A:G,5,FALSE))),"ERROR")</f>
        <v/>
      </c>
      <c r="L52" s="55" t="str">
        <f>IFERROR(IF(C52="DIA","HORA",IF(A52="","",VLOOKUP(J52,'CITAS SOLICITADAS CUENTA'!A:G,6,FALSE))),"ERROR")</f>
        <v/>
      </c>
      <c r="M52" s="39" t="str">
        <f>IFERROR(IF(C52="DIA","ESTACION",IF(A52="","",VLOOKUP(J52,'CITAS SOLICITADAS CUENTA'!A:G,4,FALSE))),"ERROR")</f>
        <v/>
      </c>
      <c r="N52" s="56" t="str">
        <f>IFERROR(IF(C52="DIA","TIPO ITV",IF(A52="","",VLOOKUP(J52,'CITAS SOLICITADAS CUENTA'!A:G,7,FALSE))),"ERROR")</f>
        <v/>
      </c>
      <c r="O52" s="57" t="str">
        <f t="shared" si="1"/>
        <v/>
      </c>
      <c r="P52" s="33"/>
      <c r="Q52" s="39" t="str">
        <f>IFERROR(IF(C52="DIA","TIP ITV SOLI",IF(E52="","",IF(VLOOKUP(E52,'RELACION MATRICULAS'!C:D,2,FALSE)="FURGONETA",0,IF(VLOOKUP(E52,'RELACION MATRICULAS'!C:D,2,FALSE)="BUS",1,666)))),"ERROR")</f>
        <v/>
      </c>
      <c r="R52" s="56" t="str">
        <f t="shared" si="2"/>
        <v/>
      </c>
      <c r="S52" s="33"/>
      <c r="T52" s="36"/>
    </row>
    <row r="53" spans="1:20" ht="30.75" customHeight="1">
      <c r="A53" s="33"/>
      <c r="B53" s="58" t="str">
        <f t="shared" si="3"/>
        <v>DIASEM</v>
      </c>
      <c r="C53" s="59" t="s">
        <v>6</v>
      </c>
      <c r="D53" s="59" t="s">
        <v>136</v>
      </c>
      <c r="E53" s="59" t="s">
        <v>137</v>
      </c>
      <c r="F53" s="60" t="s">
        <v>138</v>
      </c>
      <c r="G53" s="59" t="s">
        <v>139</v>
      </c>
      <c r="H53" s="60" t="s">
        <v>13</v>
      </c>
      <c r="I53" s="61" t="str">
        <f>IFERROR(IF(C53="DIA","CITA CON MATRICULA",IF(A53="","",IF(J53="","",VLOOKUP(J53,'CITAS SOLICITADAS CUENTA'!A:C,3,FALSE)))),"REVISAR CITA")</f>
        <v>CITA CON MATRICULA</v>
      </c>
      <c r="J53" s="53" t="str">
        <f t="shared" si="4"/>
        <v>COMPROBACION CITA</v>
      </c>
      <c r="K53" s="54" t="str">
        <f>IFERROR(IF(C53="DIA","DIA",IF(A53="","",VLOOKUP(J53,'CITAS SOLICITADAS CUENTA'!A:G,5,FALSE))),"ERROR")</f>
        <v>DIA</v>
      </c>
      <c r="L53" s="55" t="str">
        <f>IFERROR(IF(C53="DIA","HORA",IF(A53="","",VLOOKUP(J53,'CITAS SOLICITADAS CUENTA'!A:G,6,FALSE))),"ERROR")</f>
        <v>HORA</v>
      </c>
      <c r="M53" s="39" t="str">
        <f>IFERROR(IF(C53="DIA","ESTACION",IF(A53="","",VLOOKUP(J53,'CITAS SOLICITADAS CUENTA'!A:G,4,FALSE))),"ERROR")</f>
        <v>ESTACION</v>
      </c>
      <c r="N53" s="56" t="str">
        <f>IFERROR(IF(C53="DIA","TIPO ITV",IF(A53="","",VLOOKUP(J53,'CITAS SOLICITADAS CUENTA'!A:G,7,FALSE))),"ERROR")</f>
        <v>TIPO ITV</v>
      </c>
      <c r="O53" s="57" t="str">
        <f t="shared" si="1"/>
        <v>COMPROBACION FECHA LIMITE CITA ITV</v>
      </c>
      <c r="P53" s="33"/>
      <c r="Q53" s="39" t="str">
        <f>IFERROR(IF(C53="DIA","TIP ITV SOLI",IF(E53="","",IF(VLOOKUP(E53,'RELACION MATRICULAS'!C:D,2,FALSE)="FURGONETA",0,IF(VLOOKUP(E53,'RELACION MATRICULAS'!C:D,2,FALSE)="BUS",1,666)))),"ERROR")</f>
        <v>TIP ITV SOLI</v>
      </c>
      <c r="R53" s="56" t="str">
        <f t="shared" si="2"/>
        <v>TIP ITV SOLI</v>
      </c>
      <c r="S53" s="33"/>
      <c r="T53" s="36"/>
    </row>
    <row r="54" spans="1:20" ht="26.25">
      <c r="A54" s="33">
        <f t="shared" ref="A54:A61" si="7">IF(C54="","",WEEKDAY(C54))</f>
        <v>2</v>
      </c>
      <c r="B54" s="58">
        <f t="shared" si="3"/>
        <v>45355</v>
      </c>
      <c r="C54" s="62">
        <v>45355</v>
      </c>
      <c r="D54" s="63">
        <v>0.41666666666666669</v>
      </c>
      <c r="E54" s="60">
        <v>1817</v>
      </c>
      <c r="F54" s="64" t="s">
        <v>144</v>
      </c>
      <c r="G54" s="65">
        <f>IF(C54="","",IF(E54="","LIBRE",IF(E54="CITA DE 2","CITA DE 2",VLOOKUP(E54,FLOTA!A:E,5))))</f>
        <v>45376</v>
      </c>
      <c r="H54" s="65" t="str">
        <f>IF(E54="","",IF(G54="CITA DE 2","SEGUNDAS",VLOOKUP(E54,'RELACION MATRICULAS'!A:B,2,FALSE)))</f>
        <v>8698HYY</v>
      </c>
      <c r="I54" s="61" t="str">
        <f>IFERROR(IF(C54="DIA","CITA CON MATRICULA",IF(A54="","",IF(J54="","",VLOOKUP(J54,'CITAS SOLICITADAS CUENTA'!A:C,3,FALSE)))),"REVISAR CITA")</f>
        <v>15021531TRAL</v>
      </c>
      <c r="J54" s="53" t="str">
        <f t="shared" si="4"/>
        <v>453550,416666666666667</v>
      </c>
      <c r="K54" s="54">
        <f>IFERROR(IF(C54="DIA","DIA",IF(A54="","",VLOOKUP(J54,'CITAS SOLICITADAS CUENTA'!A:G,5,FALSE))),"ERROR")</f>
        <v>45355</v>
      </c>
      <c r="L54" s="55">
        <f>IFERROR(IF(C54="DIA","HORA",IF(A54="","",VLOOKUP(J54,'CITAS SOLICITADAS CUENTA'!A:G,6,FALSE))),"ERROR")</f>
        <v>0.41666666666666669</v>
      </c>
      <c r="M54" s="39" t="str">
        <f>IFERROR(IF(C54="DIA","ESTACION",IF(A54="","",VLOOKUP(J54,'CITAS SOLICITADAS CUENTA'!A:G,4,FALSE))),"ERROR")</f>
        <v>Sionlla</v>
      </c>
      <c r="N54" s="56" t="str">
        <f>IFERROR(IF(C54="DIA","TIPO ITV",IF(A54="","",VLOOKUP(J54,'CITAS SOLICITADAS CUENTA'!A:G,7,FALSE))),"ERROR")</f>
        <v>Primeira</v>
      </c>
      <c r="O54" s="57">
        <f t="shared" si="1"/>
        <v>45346</v>
      </c>
      <c r="P54" s="33"/>
      <c r="Q54" s="39">
        <f>IFERROR(IF(C54="DIA","TIP ITV SOLI",IF(E54="","",IF(VLOOKUP(E54,'RELACION MATRICULAS'!C:D,2,FALSE)="FURGONETA",0,IF(VLOOKUP(E54,'RELACION MATRICULAS'!C:D,2,FALSE)="BUS",1,666)))),"ERROR")</f>
        <v>1</v>
      </c>
      <c r="R54" s="56">
        <f t="shared" si="2"/>
        <v>666</v>
      </c>
      <c r="S54" s="33"/>
      <c r="T54" s="36"/>
    </row>
    <row r="55" spans="1:20" ht="26.25">
      <c r="A55" s="33">
        <f t="shared" si="7"/>
        <v>4</v>
      </c>
      <c r="B55" s="58">
        <f t="shared" si="3"/>
        <v>45357</v>
      </c>
      <c r="C55" s="62">
        <v>45357</v>
      </c>
      <c r="D55" s="63">
        <v>0.45833333333333331</v>
      </c>
      <c r="E55" s="60">
        <v>2398</v>
      </c>
      <c r="F55" s="64" t="s">
        <v>146</v>
      </c>
      <c r="G55" s="65">
        <f>IF(C55="","",IF(E55="","LIBRE",IF(E55="CITA DE 2","CITA DE 2",VLOOKUP(E55,FLOTA!A:E,5))))</f>
        <v>45381</v>
      </c>
      <c r="H55" s="65" t="str">
        <f>IF(E55="","",IF(G55="CITA DE 2","SEGUNDAS",VLOOKUP(E55,'RELACION MATRICULAS'!A:B,2,FALSE)))</f>
        <v>7922JDP</v>
      </c>
      <c r="I55" s="61" t="str">
        <f>IFERROR(IF(C55="DIA","CITA CON MATRICULA",IF(A55="","",IF(J55="","",VLOOKUP(J55,'CITAS SOLICITADAS CUENTA'!A:C,3,FALSE)))),"REVISAR CITA")</f>
        <v>15021531TRAL</v>
      </c>
      <c r="J55" s="53" t="str">
        <f t="shared" si="4"/>
        <v>453570,458333333333333</v>
      </c>
      <c r="K55" s="54">
        <f>IFERROR(IF(C55="DIA","DIA",IF(A55="","",VLOOKUP(J55,'CITAS SOLICITADAS CUENTA'!A:G,5,FALSE))),"ERROR")</f>
        <v>45357</v>
      </c>
      <c r="L55" s="55">
        <f>IFERROR(IF(C55="DIA","HORA",IF(A55="","",VLOOKUP(J55,'CITAS SOLICITADAS CUENTA'!A:G,6,FALSE))),"ERROR")</f>
        <v>0.45833333333333331</v>
      </c>
      <c r="M55" s="39" t="str">
        <f>IFERROR(IF(C55="DIA","ESTACION",IF(A55="","",VLOOKUP(J55,'CITAS SOLICITADAS CUENTA'!A:G,4,FALSE))),"ERROR")</f>
        <v>Cacheiras</v>
      </c>
      <c r="N55" s="56" t="str">
        <f>IFERROR(IF(C55="DIA","TIPO ITV",IF(A55="","",VLOOKUP(J55,'CITAS SOLICITADAS CUENTA'!A:G,7,FALSE))),"ERROR")</f>
        <v>Primeira</v>
      </c>
      <c r="O55" s="57">
        <f t="shared" si="1"/>
        <v>45351</v>
      </c>
      <c r="P55" s="33"/>
      <c r="Q55" s="39">
        <f>IFERROR(IF(C55="DIA","TIP ITV SOLI",IF(E55="","",IF(VLOOKUP(E55,'RELACION MATRICULAS'!C:D,2,FALSE)="FURGONETA",0,IF(VLOOKUP(E55,'RELACION MATRICULAS'!C:D,2,FALSE)="BUS",1,666)))),"ERROR")</f>
        <v>1</v>
      </c>
      <c r="R55" s="56">
        <f t="shared" si="2"/>
        <v>666</v>
      </c>
      <c r="S55" s="33"/>
      <c r="T55" s="36"/>
    </row>
    <row r="56" spans="1:20" ht="26.25">
      <c r="A56" s="33">
        <f t="shared" si="7"/>
        <v>2</v>
      </c>
      <c r="B56" s="58">
        <f t="shared" si="3"/>
        <v>45362</v>
      </c>
      <c r="C56" s="62">
        <v>45362</v>
      </c>
      <c r="D56" s="63">
        <v>0.41666666666666669</v>
      </c>
      <c r="E56" s="60"/>
      <c r="F56" s="64" t="s">
        <v>144</v>
      </c>
      <c r="G56" s="65" t="str">
        <f>IF(C56="","",IF(E56="","LIBRE",IF(E56="CITA DE 2","CITA DE 2",VLOOKUP(E56,FLOTA!A:E,5))))</f>
        <v>LIBRE</v>
      </c>
      <c r="H56" s="65" t="str">
        <f>IF(E56="","",IF(G56="CITA DE 2","SEGUNDAS",VLOOKUP(E56,'RELACION MATRICULAS'!A:B,2,FALSE)))</f>
        <v/>
      </c>
      <c r="I56" s="61" t="str">
        <f>IFERROR(IF(C56="DIA","CITA CON MATRICULA",IF(A56="","",IF(J56="","",VLOOKUP(J56,'CITAS SOLICITADAS CUENTA'!A:C,3,FALSE)))),"REVISAR CITA")</f>
        <v>15021531TRAL</v>
      </c>
      <c r="J56" s="53" t="str">
        <f t="shared" si="4"/>
        <v>453620,416666666666667</v>
      </c>
      <c r="K56" s="54">
        <f>IFERROR(IF(C56="DIA","DIA",IF(A56="","",VLOOKUP(J56,'CITAS SOLICITADAS CUENTA'!A:G,5,FALSE))),"ERROR")</f>
        <v>45362</v>
      </c>
      <c r="L56" s="55">
        <f>IFERROR(IF(C56="DIA","HORA",IF(A56="","",VLOOKUP(J56,'CITAS SOLICITADAS CUENTA'!A:G,6,FALSE))),"ERROR")</f>
        <v>0.41666666666666669</v>
      </c>
      <c r="M56" s="39" t="str">
        <f>IFERROR(IF(C56="DIA","ESTACION",IF(A56="","",VLOOKUP(J56,'CITAS SOLICITADAS CUENTA'!A:G,4,FALSE))),"ERROR")</f>
        <v>Sionlla</v>
      </c>
      <c r="N56" s="56" t="str">
        <f>IFERROR(IF(C56="DIA","TIPO ITV",IF(A56="","",VLOOKUP(J56,'CITAS SOLICITADAS CUENTA'!A:G,7,FALSE))),"ERROR")</f>
        <v>Primeira</v>
      </c>
      <c r="O56" s="57" t="str">
        <f t="shared" si="1"/>
        <v/>
      </c>
      <c r="P56" s="33"/>
      <c r="Q56" s="39" t="str">
        <f>IFERROR(IF(C56="DIA","TIP ITV SOLI",IF(E56="","",IF(VLOOKUP(E56,'RELACION MATRICULAS'!C:D,2,FALSE)="FURGONETA",0,IF(VLOOKUP(E56,'RELACION MATRICULAS'!C:D,2,FALSE)="BUS",1,666)))),"ERROR")</f>
        <v/>
      </c>
      <c r="R56" s="56" t="str">
        <f t="shared" si="2"/>
        <v/>
      </c>
      <c r="S56" s="33"/>
      <c r="T56" s="36"/>
    </row>
    <row r="57" spans="1:20" ht="26.25">
      <c r="A57" s="33">
        <f t="shared" si="7"/>
        <v>4</v>
      </c>
      <c r="B57" s="58">
        <f t="shared" si="3"/>
        <v>45364</v>
      </c>
      <c r="C57" s="62">
        <v>45364</v>
      </c>
      <c r="D57" s="63">
        <v>0.45833333333333331</v>
      </c>
      <c r="E57" s="60"/>
      <c r="F57" s="64" t="s">
        <v>146</v>
      </c>
      <c r="G57" s="65" t="str">
        <f>IF(C57="","",IF(E57="","LIBRE",IF(E57="CITA DE 2","CITA DE 2",VLOOKUP(E57,FLOTA!A:E,5))))</f>
        <v>LIBRE</v>
      </c>
      <c r="H57" s="65" t="str">
        <f>IF(E57="","",IF(G57="CITA DE 2","SEGUNDAS",VLOOKUP(E57,'RELACION MATRICULAS'!A:B,2,FALSE)))</f>
        <v/>
      </c>
      <c r="I57" s="61" t="str">
        <f>IFERROR(IF(C57="DIA","CITA CON MATRICULA",IF(A57="","",IF(J57="","",VLOOKUP(J57,'CITAS SOLICITADAS CUENTA'!A:C,3,FALSE)))),"REVISAR CITA")</f>
        <v>TRALUS A</v>
      </c>
      <c r="J57" s="53" t="str">
        <f t="shared" si="4"/>
        <v>453640,458333333333333</v>
      </c>
      <c r="K57" s="54">
        <f>IFERROR(IF(C57="DIA","DIA",IF(A57="","",VLOOKUP(J57,'CITAS SOLICITADAS CUENTA'!A:G,5,FALSE))),"ERROR")</f>
        <v>45364</v>
      </c>
      <c r="L57" s="55">
        <f>IFERROR(IF(C57="DIA","HORA",IF(A57="","",VLOOKUP(J57,'CITAS SOLICITADAS CUENTA'!A:G,6,FALSE))),"ERROR")</f>
        <v>0.45833333333333331</v>
      </c>
      <c r="M57" s="39" t="str">
        <f>IFERROR(IF(C57="DIA","ESTACION",IF(A57="","",VLOOKUP(J57,'CITAS SOLICITADAS CUENTA'!A:G,4,FALSE))),"ERROR")</f>
        <v>Cacheiras</v>
      </c>
      <c r="N57" s="56" t="str">
        <f>IFERROR(IF(C57="DIA","TIPO ITV",IF(A57="","",VLOOKUP(J57,'CITAS SOLICITADAS CUENTA'!A:G,7,FALSE))),"ERROR")</f>
        <v>Primeira</v>
      </c>
      <c r="O57" s="57" t="str">
        <f t="shared" si="1"/>
        <v/>
      </c>
      <c r="P57" s="33"/>
      <c r="Q57" s="39" t="str">
        <f>IFERROR(IF(C57="DIA","TIP ITV SOLI",IF(E57="","",IF(VLOOKUP(E57,'RELACION MATRICULAS'!C:D,2,FALSE)="FURGONETA",0,IF(VLOOKUP(E57,'RELACION MATRICULAS'!C:D,2,FALSE)="BUS",1,666)))),"ERROR")</f>
        <v/>
      </c>
      <c r="R57" s="56" t="str">
        <f t="shared" si="2"/>
        <v/>
      </c>
      <c r="S57" s="33"/>
      <c r="T57" s="36"/>
    </row>
    <row r="58" spans="1:20" ht="26.25">
      <c r="A58" s="33">
        <f t="shared" si="7"/>
        <v>2</v>
      </c>
      <c r="B58" s="58">
        <f t="shared" si="3"/>
        <v>45369</v>
      </c>
      <c r="C58" s="62">
        <v>45369</v>
      </c>
      <c r="D58" s="63">
        <v>0.41666666666666669</v>
      </c>
      <c r="E58" s="60"/>
      <c r="F58" s="64" t="s">
        <v>144</v>
      </c>
      <c r="G58" s="65" t="str">
        <f>IF(C58="","",IF(E58="","LIBRE",IF(E58="CITA DE 2","CITA DE 2",VLOOKUP(E58,FLOTA!A:E,5))))</f>
        <v>LIBRE</v>
      </c>
      <c r="H58" s="65" t="str">
        <f>IF(E58="","",IF(G58="CITA DE 2","SEGUNDAS",VLOOKUP(E58,'RELACION MATRICULAS'!A:B,2,FALSE)))</f>
        <v/>
      </c>
      <c r="I58" s="61" t="str">
        <f>IFERROR(IF(C58="DIA","CITA CON MATRICULA",IF(A58="","",IF(J58="","",VLOOKUP(J58,'CITAS SOLICITADAS CUENTA'!A:C,3,FALSE)))),"REVISAR CITA")</f>
        <v>15021531TRAL</v>
      </c>
      <c r="J58" s="53" t="str">
        <f t="shared" si="4"/>
        <v>453690,416666666666667</v>
      </c>
      <c r="K58" s="54">
        <f>IFERROR(IF(C58="DIA","DIA",IF(A58="","",VLOOKUP(J58,'CITAS SOLICITADAS CUENTA'!A:G,5,FALSE))),"ERROR")</f>
        <v>45369</v>
      </c>
      <c r="L58" s="55">
        <f>IFERROR(IF(C58="DIA","HORA",IF(A58="","",VLOOKUP(J58,'CITAS SOLICITADAS CUENTA'!A:G,6,FALSE))),"ERROR")</f>
        <v>0.41666666666666669</v>
      </c>
      <c r="M58" s="39" t="str">
        <f>IFERROR(IF(C58="DIA","ESTACION",IF(A58="","",VLOOKUP(J58,'CITAS SOLICITADAS CUENTA'!A:G,4,FALSE))),"ERROR")</f>
        <v>Sionlla</v>
      </c>
      <c r="N58" s="56" t="str">
        <f>IFERROR(IF(C58="DIA","TIPO ITV",IF(A58="","",VLOOKUP(J58,'CITAS SOLICITADAS CUENTA'!A:G,7,FALSE))),"ERROR")</f>
        <v>Primeira</v>
      </c>
      <c r="O58" s="57" t="str">
        <f t="shared" si="1"/>
        <v/>
      </c>
      <c r="P58" s="33"/>
      <c r="Q58" s="39" t="str">
        <f>IFERROR(IF(C58="DIA","TIP ITV SOLI",IF(E58="","",IF(VLOOKUP(E58,'RELACION MATRICULAS'!C:D,2,FALSE)="FURGONETA",0,IF(VLOOKUP(E58,'RELACION MATRICULAS'!C:D,2,FALSE)="BUS",1,666)))),"ERROR")</f>
        <v/>
      </c>
      <c r="R58" s="56" t="str">
        <f t="shared" si="2"/>
        <v/>
      </c>
      <c r="S58" s="33"/>
      <c r="T58" s="36"/>
    </row>
    <row r="59" spans="1:20" ht="26.25">
      <c r="A59" s="33">
        <f t="shared" si="7"/>
        <v>4</v>
      </c>
      <c r="B59" s="58">
        <f t="shared" si="3"/>
        <v>45371</v>
      </c>
      <c r="C59" s="62">
        <v>45371</v>
      </c>
      <c r="D59" s="63">
        <v>0.45833333333333331</v>
      </c>
      <c r="E59" s="60"/>
      <c r="F59" s="64" t="s">
        <v>146</v>
      </c>
      <c r="G59" s="65" t="str">
        <f>IF(C59="","",IF(E59="","LIBRE",IF(E59="CITA DE 2","CITA DE 2",VLOOKUP(E59,FLOTA!A:E,5))))</f>
        <v>LIBRE</v>
      </c>
      <c r="H59" s="65" t="str">
        <f>IF(E59="","",IF(G59="CITA DE 2","SEGUNDAS",VLOOKUP(E59,'RELACION MATRICULAS'!A:B,2,FALSE)))</f>
        <v/>
      </c>
      <c r="I59" s="61" t="str">
        <f>IFERROR(IF(C59="DIA","CITA CON MATRICULA",IF(A59="","",IF(J59="","",VLOOKUP(J59,'CITAS SOLICITADAS CUENTA'!A:C,3,FALSE)))),"REVISAR CITA")</f>
        <v>TRALUS A</v>
      </c>
      <c r="J59" s="53" t="str">
        <f t="shared" si="4"/>
        <v>453710,458333333333333</v>
      </c>
      <c r="K59" s="54">
        <f>IFERROR(IF(C59="DIA","DIA",IF(A59="","",VLOOKUP(J59,'CITAS SOLICITADAS CUENTA'!A:G,5,FALSE))),"ERROR")</f>
        <v>45371</v>
      </c>
      <c r="L59" s="55">
        <f>IFERROR(IF(C59="DIA","HORA",IF(A59="","",VLOOKUP(J59,'CITAS SOLICITADAS CUENTA'!A:G,6,FALSE))),"ERROR")</f>
        <v>0.45833333333333331</v>
      </c>
      <c r="M59" s="39" t="str">
        <f>IFERROR(IF(C59="DIA","ESTACION",IF(A59="","",VLOOKUP(J59,'CITAS SOLICITADAS CUENTA'!A:G,4,FALSE))),"ERROR")</f>
        <v>Cacheiras</v>
      </c>
      <c r="N59" s="56" t="str">
        <f>IFERROR(IF(C59="DIA","TIPO ITV",IF(A59="","",VLOOKUP(J59,'CITAS SOLICITADAS CUENTA'!A:G,7,FALSE))),"ERROR")</f>
        <v>Primeira</v>
      </c>
      <c r="O59" s="57" t="str">
        <f t="shared" si="1"/>
        <v/>
      </c>
      <c r="P59" s="33"/>
      <c r="Q59" s="39" t="str">
        <f>IFERROR(IF(C59="DIA","TIP ITV SOLI",IF(E59="","",IF(VLOOKUP(E59,'RELACION MATRICULAS'!C:D,2,FALSE)="FURGONETA",0,IF(VLOOKUP(E59,'RELACION MATRICULAS'!C:D,2,FALSE)="BUS",1,666)))),"ERROR")</f>
        <v/>
      </c>
      <c r="R59" s="56" t="str">
        <f t="shared" si="2"/>
        <v/>
      </c>
      <c r="S59" s="33"/>
      <c r="T59" s="36"/>
    </row>
    <row r="60" spans="1:20" ht="26.25">
      <c r="A60" s="33">
        <f t="shared" si="7"/>
        <v>2</v>
      </c>
      <c r="B60" s="58">
        <f t="shared" si="3"/>
        <v>45376</v>
      </c>
      <c r="C60" s="62">
        <v>45376</v>
      </c>
      <c r="D60" s="63">
        <v>0.41666666666666669</v>
      </c>
      <c r="E60" s="60">
        <v>314</v>
      </c>
      <c r="F60" s="64" t="s">
        <v>144</v>
      </c>
      <c r="G60" s="65">
        <f>IF(C60="","",IF(E60="","LIBRE",IF(E60="CITA DE 2","CITA DE 2",VLOOKUP(E60,FLOTA!A:E,5))))</f>
        <v>45402</v>
      </c>
      <c r="H60" s="65" t="str">
        <f>IF(E60="","",IF(G60="CITA DE 2","SEGUNDAS",VLOOKUP(E60,'RELACION MATRICULAS'!A:B,2,FALSE)))</f>
        <v>LU4343W</v>
      </c>
      <c r="I60" s="61" t="str">
        <f>IFERROR(IF(C60="DIA","CITA CON MATRICULA",IF(A60="","",IF(J60="","",VLOOKUP(J60,'CITAS SOLICITADAS CUENTA'!A:C,3,FALSE)))),"REVISAR CITA")</f>
        <v>15021531TRAL</v>
      </c>
      <c r="J60" s="53" t="str">
        <f t="shared" si="4"/>
        <v>453760,416666666666667</v>
      </c>
      <c r="K60" s="54">
        <f>IFERROR(IF(C60="DIA","DIA",IF(A60="","",VLOOKUP(J60,'CITAS SOLICITADAS CUENTA'!A:G,5,FALSE))),"ERROR")</f>
        <v>45376</v>
      </c>
      <c r="L60" s="55">
        <f>IFERROR(IF(C60="DIA","HORA",IF(A60="","",VLOOKUP(J60,'CITAS SOLICITADAS CUENTA'!A:G,6,FALSE))),"ERROR")</f>
        <v>0.41666666666666669</v>
      </c>
      <c r="M60" s="39" t="str">
        <f>IFERROR(IF(C60="DIA","ESTACION",IF(A60="","",VLOOKUP(J60,'CITAS SOLICITADAS CUENTA'!A:G,4,FALSE))),"ERROR")</f>
        <v>Sionlla</v>
      </c>
      <c r="N60" s="56" t="str">
        <f>IFERROR(IF(C60="DIA","TIPO ITV",IF(A60="","",VLOOKUP(J60,'CITAS SOLICITADAS CUENTA'!A:G,7,FALSE))),"ERROR")</f>
        <v>Primeira</v>
      </c>
      <c r="O60" s="57">
        <f t="shared" si="1"/>
        <v>45372</v>
      </c>
      <c r="P60" s="33"/>
      <c r="Q60" s="39">
        <f>IFERROR(IF(C60="DIA","TIP ITV SOLI",IF(E60="","",IF(VLOOKUP(E60,'RELACION MATRICULAS'!C:D,2,FALSE)="FURGONETA",0,IF(VLOOKUP(E60,'RELACION MATRICULAS'!C:D,2,FALSE)="BUS",1,666)))),"ERROR")</f>
        <v>1</v>
      </c>
      <c r="R60" s="56">
        <f t="shared" si="2"/>
        <v>666</v>
      </c>
      <c r="S60" s="33"/>
      <c r="T60" s="36"/>
    </row>
    <row r="61" spans="1:20" ht="26.25">
      <c r="A61" s="33">
        <f t="shared" si="7"/>
        <v>4</v>
      </c>
      <c r="B61" s="58">
        <f t="shared" si="3"/>
        <v>45378</v>
      </c>
      <c r="C61" s="62">
        <v>45378</v>
      </c>
      <c r="D61" s="63">
        <v>0.45833333333333331</v>
      </c>
      <c r="E61" s="60">
        <v>2353</v>
      </c>
      <c r="F61" s="64" t="s">
        <v>146</v>
      </c>
      <c r="G61" s="65">
        <f>IF(C61="","",IF(E61="","LIBRE",IF(E61="CITA DE 2","CITA DE 2",VLOOKUP(E61,FLOTA!A:E,5))))</f>
        <v>45403</v>
      </c>
      <c r="H61" s="65" t="str">
        <f>IF(E61="","",IF(G61="CITA DE 2","SEGUNDAS",VLOOKUP(E61,'RELACION MATRICULAS'!A:B,2,FALSE)))</f>
        <v>8299GRP</v>
      </c>
      <c r="I61" s="61" t="str">
        <f>IFERROR(IF(C61="DIA","CITA CON MATRICULA",IF(A61="","",IF(J61="","",VLOOKUP(J61,'CITAS SOLICITADAS CUENTA'!A:C,3,FALSE)))),"REVISAR CITA")</f>
        <v>TRALUS A</v>
      </c>
      <c r="J61" s="53" t="str">
        <f t="shared" si="4"/>
        <v>453780,458333333333333</v>
      </c>
      <c r="K61" s="54">
        <f>IFERROR(IF(C61="DIA","DIA",IF(A61="","",VLOOKUP(J61,'CITAS SOLICITADAS CUENTA'!A:G,5,FALSE))),"ERROR")</f>
        <v>45378</v>
      </c>
      <c r="L61" s="55">
        <f>IFERROR(IF(C61="DIA","HORA",IF(A61="","",VLOOKUP(J61,'CITAS SOLICITADAS CUENTA'!A:G,6,FALSE))),"ERROR")</f>
        <v>0.45833333333333331</v>
      </c>
      <c r="M61" s="39" t="str">
        <f>IFERROR(IF(C61="DIA","ESTACION",IF(A61="","",VLOOKUP(J61,'CITAS SOLICITADAS CUENTA'!A:G,4,FALSE))),"ERROR")</f>
        <v>Cacheiras</v>
      </c>
      <c r="N61" s="56" t="str">
        <f>IFERROR(IF(C61="DIA","TIPO ITV",IF(A61="","",VLOOKUP(J61,'CITAS SOLICITADAS CUENTA'!A:G,7,FALSE))),"ERROR")</f>
        <v>Primeira</v>
      </c>
      <c r="O61" s="57">
        <f t="shared" si="1"/>
        <v>45373</v>
      </c>
      <c r="P61" s="33"/>
      <c r="Q61" s="39">
        <f>IFERROR(IF(C61="DIA","TIP ITV SOLI",IF(E61="","",IF(VLOOKUP(E61,'RELACION MATRICULAS'!C:D,2,FALSE)="FURGONETA",0,IF(VLOOKUP(E61,'RELACION MATRICULAS'!C:D,2,FALSE)="BUS",1,666)))),"ERROR")</f>
        <v>1</v>
      </c>
      <c r="R61" s="56">
        <f t="shared" si="2"/>
        <v>666</v>
      </c>
      <c r="S61" s="33"/>
      <c r="T61" s="36"/>
    </row>
    <row r="62" spans="1:20" ht="26.25">
      <c r="A62" s="33"/>
      <c r="B62" s="58" t="str">
        <f t="shared" si="3"/>
        <v/>
      </c>
      <c r="C62" s="66"/>
      <c r="D62" s="67"/>
      <c r="E62" s="68"/>
      <c r="F62" s="68"/>
      <c r="G62" s="66"/>
      <c r="H62" s="66"/>
      <c r="I62" s="61" t="str">
        <f>IFERROR(IF(C62="DIA","CITA CON MATRICULA",IF(A62="","",IF(J62="","",VLOOKUP(J62,'CITAS SOLICITADAS CUENTA'!A:C,3,FALSE)))),"REVISAR CITA")</f>
        <v/>
      </c>
      <c r="J62" s="53" t="str">
        <f t="shared" si="4"/>
        <v/>
      </c>
      <c r="K62" s="54" t="str">
        <f>IFERROR(IF(C62="DIA","DIA",IF(A62="","",VLOOKUP(J62,'CITAS SOLICITADAS CUENTA'!A:G,5,FALSE))),"ERROR")</f>
        <v/>
      </c>
      <c r="L62" s="55" t="str">
        <f>IFERROR(IF(C62="DIA","HORA",IF(A62="","",VLOOKUP(J62,'CITAS SOLICITADAS CUENTA'!A:G,6,FALSE))),"ERROR")</f>
        <v/>
      </c>
      <c r="M62" s="39" t="str">
        <f>IFERROR(IF(C62="DIA","ESTACION",IF(A62="","",VLOOKUP(J62,'CITAS SOLICITADAS CUENTA'!A:G,4,FALSE))),"ERROR")</f>
        <v/>
      </c>
      <c r="N62" s="56" t="str">
        <f>IFERROR(IF(C62="DIA","TIPO ITV",IF(A62="","",VLOOKUP(J62,'CITAS SOLICITADAS CUENTA'!A:G,7,FALSE))),"ERROR")</f>
        <v/>
      </c>
      <c r="O62" s="57" t="str">
        <f t="shared" si="1"/>
        <v/>
      </c>
      <c r="P62" s="33"/>
      <c r="Q62" s="39" t="str">
        <f>IFERROR(IF(C62="DIA","TIP ITV SOLI",IF(E62="","",IF(VLOOKUP(E62,'RELACION MATRICULAS'!C:D,2,FALSE)="FURGONETA",0,IF(VLOOKUP(E62,'RELACION MATRICULAS'!C:D,2,FALSE)="BUS",1,666)))),"ERROR")</f>
        <v/>
      </c>
      <c r="R62" s="56" t="str">
        <f t="shared" si="2"/>
        <v/>
      </c>
      <c r="S62" s="33"/>
      <c r="T62" s="36"/>
    </row>
    <row r="63" spans="1:20" ht="26.25">
      <c r="A63" s="33"/>
      <c r="B63" s="58" t="str">
        <f t="shared" si="3"/>
        <v/>
      </c>
      <c r="C63" s="68"/>
      <c r="D63" s="68"/>
      <c r="E63" s="68"/>
      <c r="F63" s="69" t="s">
        <v>140</v>
      </c>
      <c r="G63" s="70" t="s">
        <v>141</v>
      </c>
      <c r="H63" s="71" t="s">
        <v>142</v>
      </c>
      <c r="I63" s="61" t="str">
        <f>IFERROR(IF(C63="DIA","CITA CON MATRICULA",IF(A63="","",IF(J63="","",VLOOKUP(J63,'CITAS SOLICITADAS CUENTA'!A:C,3,FALSE)))),"REVISAR CITA")</f>
        <v/>
      </c>
      <c r="J63" s="53" t="str">
        <f t="shared" si="4"/>
        <v/>
      </c>
      <c r="K63" s="54" t="str">
        <f>IFERROR(IF(C63="DIA","DIA",IF(A63="","",VLOOKUP(J63,'CITAS SOLICITADAS CUENTA'!A:G,5,FALSE))),"ERROR")</f>
        <v/>
      </c>
      <c r="L63" s="55" t="str">
        <f>IFERROR(IF(C63="DIA","HORA",IF(A63="","",VLOOKUP(J63,'CITAS SOLICITADAS CUENTA'!A:G,6,FALSE))),"ERROR")</f>
        <v/>
      </c>
      <c r="M63" s="39" t="str">
        <f>IFERROR(IF(C63="DIA","ESTACION",IF(A63="","",VLOOKUP(J63,'CITAS SOLICITADAS CUENTA'!A:G,4,FALSE))),"ERROR")</f>
        <v/>
      </c>
      <c r="N63" s="56" t="str">
        <f>IFERROR(IF(C63="DIA","TIPO ITV",IF(A63="","",VLOOKUP(J63,'CITAS SOLICITADAS CUENTA'!A:G,7,FALSE))),"ERROR")</f>
        <v/>
      </c>
      <c r="O63" s="57" t="str">
        <f t="shared" si="1"/>
        <v/>
      </c>
      <c r="P63" s="33"/>
      <c r="Q63" s="39" t="str">
        <f>IFERROR(IF(C63="DIA","TIP ITV SOLI",IF(E63="","",IF(VLOOKUP(E63,'RELACION MATRICULAS'!C:D,2,FALSE)="FURGONETA",0,IF(VLOOKUP(E63,'RELACION MATRICULAS'!C:D,2,FALSE)="BUS",1,666)))),"ERROR")</f>
        <v/>
      </c>
      <c r="R63" s="56" t="str">
        <f t="shared" si="2"/>
        <v/>
      </c>
      <c r="S63" s="33"/>
      <c r="T63" s="36"/>
    </row>
    <row r="64" spans="1:20" ht="15.75">
      <c r="A64" s="33"/>
      <c r="B64" s="58" t="str">
        <f t="shared" si="3"/>
        <v/>
      </c>
      <c r="C64" s="72"/>
      <c r="D64" s="72"/>
      <c r="E64" s="72"/>
      <c r="F64" s="72"/>
      <c r="G64" s="72"/>
      <c r="H64" s="72"/>
      <c r="I64" s="61" t="str">
        <f>IFERROR(IF(C64="DIA","CITA CON MATRICULA",IF(A64="","",IF(J64="","",VLOOKUP(J64,'CITAS SOLICITADAS CUENTA'!A:C,3,FALSE)))),"REVISAR CITA")</f>
        <v/>
      </c>
      <c r="J64" s="53" t="str">
        <f t="shared" si="4"/>
        <v/>
      </c>
      <c r="K64" s="54" t="str">
        <f>IFERROR(IF(C64="DIA","DIA",IF(A64="","",VLOOKUP(J64,'CITAS SOLICITADAS CUENTA'!A:G,5,FALSE))),"ERROR")</f>
        <v/>
      </c>
      <c r="L64" s="55" t="str">
        <f>IFERROR(IF(C64="DIA","HORA",IF(A64="","",VLOOKUP(J64,'CITAS SOLICITADAS CUENTA'!A:G,6,FALSE))),"ERROR")</f>
        <v/>
      </c>
      <c r="M64" s="39" t="str">
        <f>IFERROR(IF(C64="DIA","ESTACION",IF(A64="","",VLOOKUP(J64,'CITAS SOLICITADAS CUENTA'!A:G,4,FALSE))),"ERROR")</f>
        <v/>
      </c>
      <c r="N64" s="56" t="str">
        <f>IFERROR(IF(C64="DIA","TIPO ITV",IF(A64="","",VLOOKUP(J64,'CITAS SOLICITADAS CUENTA'!A:G,7,FALSE))),"ERROR")</f>
        <v/>
      </c>
      <c r="O64" s="57" t="str">
        <f t="shared" si="1"/>
        <v/>
      </c>
      <c r="P64" s="33"/>
      <c r="Q64" s="39" t="str">
        <f>IFERROR(IF(C64="DIA","TIP ITV SOLI",IF(E64="","",IF(VLOOKUP(E64,'RELACION MATRICULAS'!C:D,2,FALSE)="FURGONETA",0,IF(VLOOKUP(E64,'RELACION MATRICULAS'!C:D,2,FALSE)="BUS",1,666)))),"ERROR")</f>
        <v/>
      </c>
      <c r="R64" s="56" t="str">
        <f t="shared" si="2"/>
        <v/>
      </c>
      <c r="S64" s="33"/>
      <c r="T64" s="36"/>
    </row>
    <row r="65" spans="1:20" ht="26.25">
      <c r="A65" s="33"/>
      <c r="B65" s="58" t="str">
        <f t="shared" si="3"/>
        <v/>
      </c>
      <c r="C65" s="110" t="s">
        <v>148</v>
      </c>
      <c r="D65" s="111"/>
      <c r="E65" s="111"/>
      <c r="F65" s="111"/>
      <c r="G65" s="111"/>
      <c r="H65" s="112"/>
      <c r="I65" s="61" t="str">
        <f>IFERROR(IF(C65="DIA","CITA CON MATRICULA",IF(A65="","",IF(J65="","",VLOOKUP(J65,'CITAS SOLICITADAS CUENTA'!A:C,3,FALSE)))),"REVISAR CITA")</f>
        <v/>
      </c>
      <c r="J65" s="53" t="str">
        <f t="shared" si="4"/>
        <v/>
      </c>
      <c r="K65" s="54" t="str">
        <f>IFERROR(IF(C65="DIA","DIA",IF(A65="","",VLOOKUP(J65,'CITAS SOLICITADAS CUENTA'!A:G,5,FALSE))),"ERROR")</f>
        <v/>
      </c>
      <c r="L65" s="55" t="str">
        <f>IFERROR(IF(C65="DIA","HORA",IF(A65="","",VLOOKUP(J65,'CITAS SOLICITADAS CUENTA'!A:G,6,FALSE))),"ERROR")</f>
        <v/>
      </c>
      <c r="M65" s="39" t="str">
        <f>IFERROR(IF(C65="DIA","ESTACION",IF(A65="","",VLOOKUP(J65,'CITAS SOLICITADAS CUENTA'!A:G,4,FALSE))),"ERROR")</f>
        <v/>
      </c>
      <c r="N65" s="56" t="str">
        <f>IFERROR(IF(C65="DIA","TIPO ITV",IF(A65="","",VLOOKUP(J65,'CITAS SOLICITADAS CUENTA'!A:G,7,FALSE))),"ERROR")</f>
        <v/>
      </c>
      <c r="O65" s="57" t="str">
        <f t="shared" si="1"/>
        <v/>
      </c>
      <c r="P65" s="33"/>
      <c r="Q65" s="39" t="str">
        <f>IFERROR(IF(C65="DIA","TIP ITV SOLI",IF(E65="","",IF(VLOOKUP(E65,'RELACION MATRICULAS'!C:D,2,FALSE)="FURGONETA",0,IF(VLOOKUP(E65,'RELACION MATRICULAS'!C:D,2,FALSE)="BUS",1,666)))),"ERROR")</f>
        <v/>
      </c>
      <c r="R65" s="56" t="str">
        <f t="shared" si="2"/>
        <v/>
      </c>
      <c r="S65" s="33"/>
      <c r="T65" s="36"/>
    </row>
    <row r="66" spans="1:20" ht="30.75" customHeight="1">
      <c r="A66" s="33"/>
      <c r="B66" s="58" t="str">
        <f t="shared" si="3"/>
        <v>DIASEM</v>
      </c>
      <c r="C66" s="59" t="s">
        <v>6</v>
      </c>
      <c r="D66" s="59" t="s">
        <v>136</v>
      </c>
      <c r="E66" s="59" t="s">
        <v>137</v>
      </c>
      <c r="F66" s="60" t="s">
        <v>138</v>
      </c>
      <c r="G66" s="59" t="s">
        <v>139</v>
      </c>
      <c r="H66" s="60" t="s">
        <v>13</v>
      </c>
      <c r="I66" s="61" t="str">
        <f>IFERROR(IF(C66="DIA","CITA CON MATRICULA",IF(A66="","",IF(J66="","",VLOOKUP(J66,'CITAS SOLICITADAS CUENTA'!A:C,3,FALSE)))),"REVISAR CITA")</f>
        <v>CITA CON MATRICULA</v>
      </c>
      <c r="J66" s="53" t="str">
        <f t="shared" si="4"/>
        <v>COMPROBACION CITA</v>
      </c>
      <c r="K66" s="54" t="str">
        <f>IFERROR(IF(C66="DIA","DIA",IF(A66="","",VLOOKUP(J66,'CITAS SOLICITADAS CUENTA'!A:G,5,FALSE))),"ERROR")</f>
        <v>DIA</v>
      </c>
      <c r="L66" s="55" t="str">
        <f>IFERROR(IF(C66="DIA","HORA",IF(A66="","",VLOOKUP(J66,'CITAS SOLICITADAS CUENTA'!A:G,6,FALSE))),"ERROR")</f>
        <v>HORA</v>
      </c>
      <c r="M66" s="39" t="str">
        <f>IFERROR(IF(C66="DIA","ESTACION",IF(A66="","",VLOOKUP(J66,'CITAS SOLICITADAS CUENTA'!A:G,4,FALSE))),"ERROR")</f>
        <v>ESTACION</v>
      </c>
      <c r="N66" s="56" t="str">
        <f>IFERROR(IF(C66="DIA","TIPO ITV",IF(A66="","",VLOOKUP(J66,'CITAS SOLICITADAS CUENTA'!A:G,7,FALSE))),"ERROR")</f>
        <v>TIPO ITV</v>
      </c>
      <c r="O66" s="57" t="str">
        <f t="shared" si="1"/>
        <v>COMPROBACION FECHA LIMITE CITA ITV</v>
      </c>
      <c r="P66" s="33"/>
      <c r="Q66" s="39" t="str">
        <f>IFERROR(IF(C66="DIA","TIP ITV SOLI",IF(E66="","",IF(VLOOKUP(E66,'RELACION MATRICULAS'!C:D,2,FALSE)="FURGONETA",0,IF(VLOOKUP(E66,'RELACION MATRICULAS'!C:D,2,FALSE)="BUS",1,666)))),"ERROR")</f>
        <v>TIP ITV SOLI</v>
      </c>
      <c r="R66" s="56" t="str">
        <f t="shared" si="2"/>
        <v>TIP ITV SOLI</v>
      </c>
      <c r="S66" s="33"/>
      <c r="T66" s="36"/>
    </row>
    <row r="67" spans="1:20" ht="26.25">
      <c r="A67" s="33">
        <f t="shared" ref="A67:A75" si="8">IF(C67="","",WEEKDAY(C67))</f>
        <v>2</v>
      </c>
      <c r="B67" s="58">
        <f t="shared" si="3"/>
        <v>45383</v>
      </c>
      <c r="C67" s="62">
        <v>45383</v>
      </c>
      <c r="D67" s="63">
        <v>0.41666666666666669</v>
      </c>
      <c r="E67" s="60">
        <v>2649</v>
      </c>
      <c r="F67" s="64" t="s">
        <v>144</v>
      </c>
      <c r="G67" s="65">
        <f>IF(C67="","",IF(E67="","LIBRE",IF(E67="CITA DE 2","CITA DE 2",VLOOKUP(E67,FLOTA!A:E,5))))</f>
        <v>45408</v>
      </c>
      <c r="H67" s="65" t="str">
        <f>IF(E67="","",IF(G67="CITA DE 2","SEGUNDAS",VLOOKUP(E67,'RELACION MATRICULAS'!A:B,2,FALSE)))</f>
        <v>7074JFB</v>
      </c>
      <c r="I67" s="61" t="str">
        <f>IFERROR(IF(C67="DIA","CITA CON MATRICULA",IF(A67="","",IF(J67="","",VLOOKUP(J67,'CITAS SOLICITADAS CUENTA'!A:C,3,FALSE)))),"REVISAR CITA")</f>
        <v>15021531TRAL</v>
      </c>
      <c r="J67" s="53" t="str">
        <f t="shared" si="4"/>
        <v>453830,416666666666667</v>
      </c>
      <c r="K67" s="54">
        <f>IFERROR(IF(C67="DIA","DIA",IF(A67="","",VLOOKUP(J67,'CITAS SOLICITADAS CUENTA'!A:G,5,FALSE))),"ERROR")</f>
        <v>45383</v>
      </c>
      <c r="L67" s="55">
        <f>IFERROR(IF(C67="DIA","HORA",IF(A67="","",VLOOKUP(J67,'CITAS SOLICITADAS CUENTA'!A:G,6,FALSE))),"ERROR")</f>
        <v>0.41666666666666669</v>
      </c>
      <c r="M67" s="39" t="str">
        <f>IFERROR(IF(C67="DIA","ESTACION",IF(A67="","",VLOOKUP(J67,'CITAS SOLICITADAS CUENTA'!A:G,4,FALSE))),"ERROR")</f>
        <v>Sionlla</v>
      </c>
      <c r="N67" s="56" t="str">
        <f>IFERROR(IF(C67="DIA","TIPO ITV",IF(A67="","",VLOOKUP(J67,'CITAS SOLICITADAS CUENTA'!A:G,7,FALSE))),"ERROR")</f>
        <v>Primeira</v>
      </c>
      <c r="O67" s="57">
        <f t="shared" si="1"/>
        <v>45378</v>
      </c>
      <c r="P67" s="33"/>
      <c r="Q67" s="39">
        <f>IFERROR(IF(C67="DIA","TIP ITV SOLI",IF(E67="","",IF(VLOOKUP(E67,'RELACION MATRICULAS'!C:D,2,FALSE)="FURGONETA",0,IF(VLOOKUP(E67,'RELACION MATRICULAS'!C:D,2,FALSE)="BUS",1,666)))),"ERROR")</f>
        <v>1</v>
      </c>
      <c r="R67" s="56">
        <f t="shared" si="2"/>
        <v>666</v>
      </c>
      <c r="S67" s="33"/>
      <c r="T67" s="36"/>
    </row>
    <row r="68" spans="1:20" ht="26.25">
      <c r="A68" s="33">
        <f t="shared" si="8"/>
        <v>4</v>
      </c>
      <c r="B68" s="58">
        <f t="shared" si="3"/>
        <v>45385</v>
      </c>
      <c r="C68" s="62">
        <v>45385</v>
      </c>
      <c r="D68" s="63">
        <v>0.45833333333333331</v>
      </c>
      <c r="E68" s="60"/>
      <c r="F68" s="64" t="s">
        <v>146</v>
      </c>
      <c r="G68" s="65" t="str">
        <f>IF(C68="","",IF(E68="","LIBRE",IF(E68="CITA DE 2","CITA DE 2",VLOOKUP(E68,FLOTA!A:E,5))))</f>
        <v>LIBRE</v>
      </c>
      <c r="H68" s="65" t="str">
        <f>IF(E68="","",IF(G68="CITA DE 2","SEGUNDAS",VLOOKUP(E68,'RELACION MATRICULAS'!A:B,2,FALSE)))</f>
        <v/>
      </c>
      <c r="I68" s="61" t="str">
        <f>IFERROR(IF(C68="DIA","CITA CON MATRICULA",IF(A68="","",IF(J68="","",VLOOKUP(J68,'CITAS SOLICITADAS CUENTA'!A:C,3,FALSE)))),"REVISAR CITA")</f>
        <v>TRALUS A</v>
      </c>
      <c r="J68" s="53" t="str">
        <f t="shared" si="4"/>
        <v>453850,458333333333333</v>
      </c>
      <c r="K68" s="54">
        <f>IFERROR(IF(C68="DIA","DIA",IF(A68="","",VLOOKUP(J68,'CITAS SOLICITADAS CUENTA'!A:G,5,FALSE))),"ERROR")</f>
        <v>45385</v>
      </c>
      <c r="L68" s="55">
        <f>IFERROR(IF(C68="DIA","HORA",IF(A68="","",VLOOKUP(J68,'CITAS SOLICITADAS CUENTA'!A:G,6,FALSE))),"ERROR")</f>
        <v>0.45833333333333331</v>
      </c>
      <c r="M68" s="39" t="str">
        <f>IFERROR(IF(C68="DIA","ESTACION",IF(A68="","",VLOOKUP(J68,'CITAS SOLICITADAS CUENTA'!A:G,4,FALSE))),"ERROR")</f>
        <v>Cacheiras</v>
      </c>
      <c r="N68" s="56" t="str">
        <f>IFERROR(IF(C68="DIA","TIPO ITV",IF(A68="","",VLOOKUP(J68,'CITAS SOLICITADAS CUENTA'!A:G,7,FALSE))),"ERROR")</f>
        <v>Primeira</v>
      </c>
      <c r="O68" s="57" t="str">
        <f t="shared" si="1"/>
        <v/>
      </c>
      <c r="P68" s="33"/>
      <c r="Q68" s="39" t="str">
        <f>IFERROR(IF(C68="DIA","TIP ITV SOLI",IF(E68="","",IF(VLOOKUP(E68,'RELACION MATRICULAS'!C:D,2,FALSE)="FURGONETA",0,IF(VLOOKUP(E68,'RELACION MATRICULAS'!C:D,2,FALSE)="BUS",1,666)))),"ERROR")</f>
        <v/>
      </c>
      <c r="R68" s="56" t="str">
        <f t="shared" si="2"/>
        <v/>
      </c>
      <c r="S68" s="33"/>
      <c r="T68" s="36"/>
    </row>
    <row r="69" spans="1:20" ht="26.25">
      <c r="A69" s="33">
        <f t="shared" si="8"/>
        <v>2</v>
      </c>
      <c r="B69" s="58">
        <f t="shared" si="3"/>
        <v>45390</v>
      </c>
      <c r="C69" s="62">
        <v>45390</v>
      </c>
      <c r="D69" s="63">
        <v>0.41666666666666669</v>
      </c>
      <c r="E69" s="60"/>
      <c r="F69" s="64" t="s">
        <v>144</v>
      </c>
      <c r="G69" s="65" t="str">
        <f>IF(C69="","",IF(E69="","LIBRE",IF(E69="CITA DE 2","CITA DE 2",VLOOKUP(E69,FLOTA!A:E,5))))</f>
        <v>LIBRE</v>
      </c>
      <c r="H69" s="65" t="str">
        <f>IF(E69="","",IF(G69="CITA DE 2","SEGUNDAS",VLOOKUP(E69,'RELACION MATRICULAS'!A:B,2,FALSE)))</f>
        <v/>
      </c>
      <c r="I69" s="61" t="str">
        <f>IFERROR(IF(C69="DIA","CITA CON MATRICULA",IF(A69="","",IF(J69="","",VLOOKUP(J69,'CITAS SOLICITADAS CUENTA'!A:C,3,FALSE)))),"REVISAR CITA")</f>
        <v>TRALUS A</v>
      </c>
      <c r="J69" s="53" t="str">
        <f t="shared" si="4"/>
        <v>453900,416666666666667</v>
      </c>
      <c r="K69" s="54">
        <f>IFERROR(IF(C69="DIA","DIA",IF(A69="","",VLOOKUP(J69,'CITAS SOLICITADAS CUENTA'!A:G,5,FALSE))),"ERROR")</f>
        <v>45390</v>
      </c>
      <c r="L69" s="55">
        <f>IFERROR(IF(C69="DIA","HORA",IF(A69="","",VLOOKUP(J69,'CITAS SOLICITADAS CUENTA'!A:G,6,FALSE))),"ERROR")</f>
        <v>0.41666666666666669</v>
      </c>
      <c r="M69" s="39" t="str">
        <f>IFERROR(IF(C69="DIA","ESTACION",IF(A69="","",VLOOKUP(J69,'CITAS SOLICITADAS CUENTA'!A:G,4,FALSE))),"ERROR")</f>
        <v>Sionlla</v>
      </c>
      <c r="N69" s="56" t="str">
        <f>IFERROR(IF(C69="DIA","TIPO ITV",IF(A69="","",VLOOKUP(J69,'CITAS SOLICITADAS CUENTA'!A:G,7,FALSE))),"ERROR")</f>
        <v>Primeira</v>
      </c>
      <c r="O69" s="57" t="str">
        <f t="shared" si="1"/>
        <v/>
      </c>
      <c r="P69" s="33"/>
      <c r="Q69" s="39" t="str">
        <f>IFERROR(IF(C69="DIA","TIP ITV SOLI",IF(E69="","",IF(VLOOKUP(E69,'RELACION MATRICULAS'!C:D,2,FALSE)="FURGONETA",0,IF(VLOOKUP(E69,'RELACION MATRICULAS'!C:D,2,FALSE)="BUS",1,666)))),"ERROR")</f>
        <v/>
      </c>
      <c r="R69" s="56" t="str">
        <f t="shared" si="2"/>
        <v/>
      </c>
      <c r="S69" s="33"/>
      <c r="T69" s="36"/>
    </row>
    <row r="70" spans="1:20" ht="26.25">
      <c r="A70" s="33">
        <f t="shared" si="8"/>
        <v>4</v>
      </c>
      <c r="B70" s="58">
        <f t="shared" si="3"/>
        <v>45392</v>
      </c>
      <c r="C70" s="62">
        <v>45392</v>
      </c>
      <c r="D70" s="63">
        <v>0.45833333333333331</v>
      </c>
      <c r="E70" s="60">
        <v>1986</v>
      </c>
      <c r="F70" s="64" t="s">
        <v>146</v>
      </c>
      <c r="G70" s="65">
        <f>IF(C70="","",IF(E70="","LIBRE",IF(E70="CITA DE 2","CITA DE 2",VLOOKUP(E70,FLOTA!A:E,5))))</f>
        <v>45420</v>
      </c>
      <c r="H70" s="65" t="str">
        <f>IF(E70="","",IF(G70="CITA DE 2","SEGUNDAS",VLOOKUP(E70,'RELACION MATRICULAS'!A:B,2,FALSE)))</f>
        <v>3811HDF</v>
      </c>
      <c r="I70" s="61" t="str">
        <f>IFERROR(IF(C70="DIA","CITA CON MATRICULA",IF(A70="","",IF(J70="","",VLOOKUP(J70,'CITAS SOLICITADAS CUENTA'!A:C,3,FALSE)))),"REVISAR CITA")</f>
        <v>TRALUS A</v>
      </c>
      <c r="J70" s="53" t="str">
        <f t="shared" si="4"/>
        <v>453920,458333333333333</v>
      </c>
      <c r="K70" s="54">
        <f>IFERROR(IF(C70="DIA","DIA",IF(A70="","",VLOOKUP(J70,'CITAS SOLICITADAS CUENTA'!A:G,5,FALSE))),"ERROR")</f>
        <v>45392</v>
      </c>
      <c r="L70" s="55">
        <f>IFERROR(IF(C70="DIA","HORA",IF(A70="","",VLOOKUP(J70,'CITAS SOLICITADAS CUENTA'!A:G,6,FALSE))),"ERROR")</f>
        <v>0.45833333333333331</v>
      </c>
      <c r="M70" s="39" t="str">
        <f>IFERROR(IF(C70="DIA","ESTACION",IF(A70="","",VLOOKUP(J70,'CITAS SOLICITADAS CUENTA'!A:G,4,FALSE))),"ERROR")</f>
        <v>Cacheiras</v>
      </c>
      <c r="N70" s="56" t="str">
        <f>IFERROR(IF(C70="DIA","TIPO ITV",IF(A70="","",VLOOKUP(J70,'CITAS SOLICITADAS CUENTA'!A:G,7,FALSE))),"ERROR")</f>
        <v>Primeira</v>
      </c>
      <c r="O70" s="57">
        <f t="shared" si="1"/>
        <v>45390</v>
      </c>
      <c r="P70" s="33"/>
      <c r="Q70" s="39">
        <f>IFERROR(IF(C70="DIA","TIP ITV SOLI",IF(E70="","",IF(VLOOKUP(E70,'RELACION MATRICULAS'!C:D,2,FALSE)="FURGONETA",0,IF(VLOOKUP(E70,'RELACION MATRICULAS'!C:D,2,FALSE)="BUS",1,666)))),"ERROR")</f>
        <v>1</v>
      </c>
      <c r="R70" s="56">
        <f t="shared" si="2"/>
        <v>666</v>
      </c>
      <c r="S70" s="33"/>
      <c r="T70" s="36"/>
    </row>
    <row r="71" spans="1:20" ht="26.25">
      <c r="A71" s="33">
        <f t="shared" si="8"/>
        <v>2</v>
      </c>
      <c r="B71" s="58">
        <f t="shared" si="3"/>
        <v>45397</v>
      </c>
      <c r="C71" s="62">
        <v>45397</v>
      </c>
      <c r="D71" s="63">
        <v>0.41666666666666669</v>
      </c>
      <c r="E71" s="60"/>
      <c r="F71" s="64" t="s">
        <v>144</v>
      </c>
      <c r="G71" s="65" t="str">
        <f>IF(C71="","",IF(E71="","LIBRE",IF(E71="CITA DE 2","CITA DE 2",VLOOKUP(E71,FLOTA!A:E,5))))</f>
        <v>LIBRE</v>
      </c>
      <c r="H71" s="65" t="str">
        <f>IF(E71="","",IF(G71="CITA DE 2","SEGUNDAS",VLOOKUP(E71,'RELACION MATRICULAS'!A:B,2,FALSE)))</f>
        <v/>
      </c>
      <c r="I71" s="61" t="str">
        <f>IFERROR(IF(C71="DIA","CITA CON MATRICULA",IF(A71="","",IF(J71="","",VLOOKUP(J71,'CITAS SOLICITADAS CUENTA'!A:C,3,FALSE)))),"REVISAR CITA")</f>
        <v>TRALUS A</v>
      </c>
      <c r="J71" s="53" t="str">
        <f t="shared" si="4"/>
        <v>453970,416666666666667</v>
      </c>
      <c r="K71" s="54">
        <f>IFERROR(IF(C71="DIA","DIA",IF(A71="","",VLOOKUP(J71,'CITAS SOLICITADAS CUENTA'!A:G,5,FALSE))),"ERROR")</f>
        <v>45397</v>
      </c>
      <c r="L71" s="55">
        <f>IFERROR(IF(C71="DIA","HORA",IF(A71="","",VLOOKUP(J71,'CITAS SOLICITADAS CUENTA'!A:G,6,FALSE))),"ERROR")</f>
        <v>0.41666666666666669</v>
      </c>
      <c r="M71" s="39" t="str">
        <f>IFERROR(IF(C71="DIA","ESTACION",IF(A71="","",VLOOKUP(J71,'CITAS SOLICITADAS CUENTA'!A:G,4,FALSE))),"ERROR")</f>
        <v>Sionlla</v>
      </c>
      <c r="N71" s="56" t="str">
        <f>IFERROR(IF(C71="DIA","TIPO ITV",IF(A71="","",VLOOKUP(J71,'CITAS SOLICITADAS CUENTA'!A:G,7,FALSE))),"ERROR")</f>
        <v>Primeira</v>
      </c>
      <c r="O71" s="57" t="str">
        <f t="shared" si="1"/>
        <v/>
      </c>
      <c r="P71" s="33"/>
      <c r="Q71" s="39" t="str">
        <f>IFERROR(IF(C71="DIA","TIP ITV SOLI",IF(E71="","",IF(VLOOKUP(E71,'RELACION MATRICULAS'!C:D,2,FALSE)="FURGONETA",0,IF(VLOOKUP(E71,'RELACION MATRICULAS'!C:D,2,FALSE)="BUS",1,666)))),"ERROR")</f>
        <v/>
      </c>
      <c r="R71" s="56" t="str">
        <f t="shared" si="2"/>
        <v/>
      </c>
      <c r="S71" s="33"/>
      <c r="T71" s="36"/>
    </row>
    <row r="72" spans="1:20" ht="26.25">
      <c r="A72" s="33">
        <f t="shared" si="8"/>
        <v>4</v>
      </c>
      <c r="B72" s="58">
        <f t="shared" si="3"/>
        <v>45399</v>
      </c>
      <c r="C72" s="62">
        <v>45399</v>
      </c>
      <c r="D72" s="63">
        <v>0.45833333333333331</v>
      </c>
      <c r="E72" s="60"/>
      <c r="F72" s="64" t="s">
        <v>146</v>
      </c>
      <c r="G72" s="65" t="str">
        <f>IF(C72="","",IF(E72="","LIBRE",IF(E72="CITA DE 2","CITA DE 2",VLOOKUP(E72,FLOTA!A:E,5))))</f>
        <v>LIBRE</v>
      </c>
      <c r="H72" s="65" t="str">
        <f>IF(E72="","",IF(G72="CITA DE 2","SEGUNDAS",VLOOKUP(E72,'RELACION MATRICULAS'!A:B,2,FALSE)))</f>
        <v/>
      </c>
      <c r="I72" s="61" t="str">
        <f>IFERROR(IF(C72="DIA","CITA CON MATRICULA",IF(A72="","",IF(J72="","",VLOOKUP(J72,'CITAS SOLICITADAS CUENTA'!A:C,3,FALSE)))),"REVISAR CITA")</f>
        <v>TRALUS A</v>
      </c>
      <c r="J72" s="53" t="str">
        <f t="shared" si="4"/>
        <v>453990,458333333333333</v>
      </c>
      <c r="K72" s="54">
        <f>IFERROR(IF(C72="DIA","DIA",IF(A72="","",VLOOKUP(J72,'CITAS SOLICITADAS CUENTA'!A:G,5,FALSE))),"ERROR")</f>
        <v>45399</v>
      </c>
      <c r="L72" s="55">
        <f>IFERROR(IF(C72="DIA","HORA",IF(A72="","",VLOOKUP(J72,'CITAS SOLICITADAS CUENTA'!A:G,6,FALSE))),"ERROR")</f>
        <v>0.45833333333333331</v>
      </c>
      <c r="M72" s="39" t="str">
        <f>IFERROR(IF(C72="DIA","ESTACION",IF(A72="","",VLOOKUP(J72,'CITAS SOLICITADAS CUENTA'!A:G,4,FALSE))),"ERROR")</f>
        <v>Cacheiras</v>
      </c>
      <c r="N72" s="56" t="str">
        <f>IFERROR(IF(C72="DIA","TIPO ITV",IF(A72="","",VLOOKUP(J72,'CITAS SOLICITADAS CUENTA'!A:G,7,FALSE))),"ERROR")</f>
        <v>Primeira</v>
      </c>
      <c r="O72" s="57" t="str">
        <f t="shared" si="1"/>
        <v/>
      </c>
      <c r="P72" s="33"/>
      <c r="Q72" s="39" t="str">
        <f>IFERROR(IF(C72="DIA","TIP ITV SOLI",IF(E72="","",IF(VLOOKUP(E72,'RELACION MATRICULAS'!C:D,2,FALSE)="FURGONETA",0,IF(VLOOKUP(E72,'RELACION MATRICULAS'!C:D,2,FALSE)="BUS",1,666)))),"ERROR")</f>
        <v/>
      </c>
      <c r="R72" s="56" t="str">
        <f t="shared" si="2"/>
        <v/>
      </c>
      <c r="S72" s="33"/>
      <c r="T72" s="36"/>
    </row>
    <row r="73" spans="1:20" ht="26.25">
      <c r="A73" s="33">
        <f t="shared" si="8"/>
        <v>2</v>
      </c>
      <c r="B73" s="58">
        <f t="shared" si="3"/>
        <v>45404</v>
      </c>
      <c r="C73" s="62">
        <v>45404</v>
      </c>
      <c r="D73" s="63">
        <v>0.41666666666666669</v>
      </c>
      <c r="E73" s="60"/>
      <c r="F73" s="64" t="s">
        <v>144</v>
      </c>
      <c r="G73" s="65" t="str">
        <f>IF(C73="","",IF(E73="","LIBRE",IF(E73="CITA DE 2","CITA DE 2",VLOOKUP(E73,FLOTA!A:E,5))))</f>
        <v>LIBRE</v>
      </c>
      <c r="H73" s="65" t="str">
        <f>IF(E73="","",IF(G73="CITA DE 2","SEGUNDAS",VLOOKUP(E73,'RELACION MATRICULAS'!A:B,2,FALSE)))</f>
        <v/>
      </c>
      <c r="I73" s="61" t="str">
        <f>IFERROR(IF(C73="DIA","CITA CON MATRICULA",IF(A73="","",IF(J73="","",VLOOKUP(J73,'CITAS SOLICITADAS CUENTA'!A:C,3,FALSE)))),"REVISAR CITA")</f>
        <v>TRALUS A</v>
      </c>
      <c r="J73" s="53" t="str">
        <f t="shared" si="4"/>
        <v>454040,416666666666667</v>
      </c>
      <c r="K73" s="54">
        <f>IFERROR(IF(C73="DIA","DIA",IF(A73="","",VLOOKUP(J73,'CITAS SOLICITADAS CUENTA'!A:G,5,FALSE))),"ERROR")</f>
        <v>45404</v>
      </c>
      <c r="L73" s="55">
        <f>IFERROR(IF(C73="DIA","HORA",IF(A73="","",VLOOKUP(J73,'CITAS SOLICITADAS CUENTA'!A:G,6,FALSE))),"ERROR")</f>
        <v>0.41666666666666669</v>
      </c>
      <c r="M73" s="39" t="str">
        <f>IFERROR(IF(C73="DIA","ESTACION",IF(A73="","",VLOOKUP(J73,'CITAS SOLICITADAS CUENTA'!A:G,4,FALSE))),"ERROR")</f>
        <v>Sionlla</v>
      </c>
      <c r="N73" s="56" t="str">
        <f>IFERROR(IF(C73="DIA","TIPO ITV",IF(A73="","",VLOOKUP(J73,'CITAS SOLICITADAS CUENTA'!A:G,7,FALSE))),"ERROR")</f>
        <v>Primeira</v>
      </c>
      <c r="O73" s="57" t="str">
        <f t="shared" si="1"/>
        <v/>
      </c>
      <c r="P73" s="33"/>
      <c r="Q73" s="39" t="str">
        <f>IFERROR(IF(C73="DIA","TIP ITV SOLI",IF(E73="","",IF(VLOOKUP(E73,'RELACION MATRICULAS'!C:D,2,FALSE)="FURGONETA",0,IF(VLOOKUP(E73,'RELACION MATRICULAS'!C:D,2,FALSE)="BUS",1,666)))),"ERROR")</f>
        <v/>
      </c>
      <c r="R73" s="56" t="str">
        <f t="shared" si="2"/>
        <v/>
      </c>
      <c r="S73" s="33"/>
      <c r="T73" s="36"/>
    </row>
    <row r="74" spans="1:20" ht="26.25">
      <c r="A74" s="33">
        <f t="shared" si="8"/>
        <v>4</v>
      </c>
      <c r="B74" s="58">
        <f t="shared" si="3"/>
        <v>45406</v>
      </c>
      <c r="C74" s="62">
        <v>45406</v>
      </c>
      <c r="D74" s="63">
        <v>0.4375</v>
      </c>
      <c r="E74" s="60"/>
      <c r="F74" s="64" t="s">
        <v>149</v>
      </c>
      <c r="G74" s="65" t="str">
        <f>IF(C74="","",IF(E74="","LIBRE",IF(E74="CITA DE 2","CITA DE 2",VLOOKUP(E74,FLOTA!A:E,5))))</f>
        <v>LIBRE</v>
      </c>
      <c r="H74" s="65" t="str">
        <f>IF(E74="","",IF(G74="CITA DE 2","SEGUNDAS",VLOOKUP(E74,'RELACION MATRICULAS'!A:B,2,FALSE)))</f>
        <v/>
      </c>
      <c r="I74" s="61" t="str">
        <f>IFERROR(IF(C74="DIA","CITA CON MATRICULA",IF(A74="","",IF(J74="","",VLOOKUP(J74,'CITAS SOLICITADAS CUENTA'!A:C,3,FALSE)))),"REVISAR CITA")</f>
        <v>TRALUS A</v>
      </c>
      <c r="J74" s="53" t="str">
        <f t="shared" si="4"/>
        <v>454060,4375</v>
      </c>
      <c r="K74" s="54">
        <f>IFERROR(IF(C74="DIA","DIA",IF(A74="","",VLOOKUP(J74,'CITAS SOLICITADAS CUENTA'!A:G,5,FALSE))),"ERROR")</f>
        <v>45406</v>
      </c>
      <c r="L74" s="55">
        <f>IFERROR(IF(C74="DIA","HORA",IF(A74="","",VLOOKUP(J74,'CITAS SOLICITADAS CUENTA'!A:G,6,FALSE))),"ERROR")</f>
        <v>0.4375</v>
      </c>
      <c r="M74" s="39" t="str">
        <f>IFERROR(IF(C74="DIA","ESTACION",IF(A74="","",VLOOKUP(J74,'CITAS SOLICITADAS CUENTA'!A:G,4,FALSE))),"ERROR")</f>
        <v>Tambre</v>
      </c>
      <c r="N74" s="56" t="str">
        <f>IFERROR(IF(C74="DIA","TIPO ITV",IF(A74="","",VLOOKUP(J74,'CITAS SOLICITADAS CUENTA'!A:G,7,FALSE))),"ERROR")</f>
        <v>Primeira</v>
      </c>
      <c r="O74" s="57" t="str">
        <f t="shared" ref="O74:O137" si="9">IFERROR(IF(C74="DIA","COMPROBACION FECHA LIMITE CITA ITV",IF(E74="","",IF(H74="SEGUNDAS","SEGUNDAS",G74-30))),"ERROR")</f>
        <v/>
      </c>
      <c r="P74" s="33"/>
      <c r="Q74" s="39" t="str">
        <f>IFERROR(IF(C74="DIA","TIP ITV SOLI",IF(E74="","",IF(VLOOKUP(E74,'RELACION MATRICULAS'!C:D,2,FALSE)="FURGONETA",0,IF(VLOOKUP(E74,'RELACION MATRICULAS'!C:D,2,FALSE)="BUS",1,666)))),"ERROR")</f>
        <v/>
      </c>
      <c r="R74" s="56" t="str">
        <f t="shared" ref="R74:R137" si="10">IFERROR(IF(C74="DIA","TIP ITV SOLI",IF(E74="","",IF(N74="FURGONETA",0,IF(N74="BUS",1,666)))),"ERROR")</f>
        <v/>
      </c>
      <c r="S74" s="33"/>
      <c r="T74" s="36"/>
    </row>
    <row r="75" spans="1:20" ht="26.25">
      <c r="A75" s="33">
        <f t="shared" si="8"/>
        <v>2</v>
      </c>
      <c r="B75" s="58">
        <f t="shared" ref="B75:B138" si="11">IF(C75="","",IF(LEFT(C75,3)="ITV","",IF(C75="DIA","DIASEM",C75)))</f>
        <v>45411</v>
      </c>
      <c r="C75" s="62">
        <v>45411</v>
      </c>
      <c r="D75" s="63">
        <v>0.41666666666666669</v>
      </c>
      <c r="E75" s="60"/>
      <c r="F75" s="64" t="s">
        <v>144</v>
      </c>
      <c r="G75" s="65" t="str">
        <f>IF(C75="","",IF(E75="","LIBRE",IF(E75="CITA DE 2","CITA DE 2",VLOOKUP(E75,FLOTA!A:E,5))))</f>
        <v>LIBRE</v>
      </c>
      <c r="H75" s="65" t="str">
        <f>IF(E75="","",IF(G75="CITA DE 2","SEGUNDAS",VLOOKUP(E75,'RELACION MATRICULAS'!A:B,2,FALSE)))</f>
        <v/>
      </c>
      <c r="I75" s="61" t="str">
        <f>IFERROR(IF(C75="DIA","CITA CON MATRICULA",IF(A75="","",IF(J75="","",VLOOKUP(J75,'CITAS SOLICITADAS CUENTA'!A:C,3,FALSE)))),"REVISAR CITA")</f>
        <v>TRALUS A</v>
      </c>
      <c r="J75" s="53" t="str">
        <f t="shared" ref="J75:J145" si="12">IF(C75="DIA","COMPROBACION CITA",IF(A75="","",IF(C75="","",C75&amp;D75)))</f>
        <v>454110,416666666666667</v>
      </c>
      <c r="K75" s="54">
        <f>IFERROR(IF(C75="DIA","DIA",IF(A75="","",VLOOKUP(J75,'CITAS SOLICITADAS CUENTA'!A:G,5,FALSE))),"ERROR")</f>
        <v>45411</v>
      </c>
      <c r="L75" s="55">
        <f>IFERROR(IF(C75="DIA","HORA",IF(A75="","",VLOOKUP(J75,'CITAS SOLICITADAS CUENTA'!A:G,6,FALSE))),"ERROR")</f>
        <v>0.41666666666666669</v>
      </c>
      <c r="M75" s="39" t="str">
        <f>IFERROR(IF(C75="DIA","ESTACION",IF(A75="","",VLOOKUP(J75,'CITAS SOLICITADAS CUENTA'!A:G,4,FALSE))),"ERROR")</f>
        <v>Sionlla</v>
      </c>
      <c r="N75" s="56" t="str">
        <f>IFERROR(IF(C75="DIA","TIPO ITV",IF(A75="","",VLOOKUP(J75,'CITAS SOLICITADAS CUENTA'!A:G,7,FALSE))),"ERROR")</f>
        <v>Primeira</v>
      </c>
      <c r="O75" s="57" t="str">
        <f t="shared" si="9"/>
        <v/>
      </c>
      <c r="P75" s="33"/>
      <c r="Q75" s="39" t="str">
        <f>IFERROR(IF(C75="DIA","TIP ITV SOLI",IF(E75="","",IF(VLOOKUP(E75,'RELACION MATRICULAS'!C:D,2,FALSE)="FURGONETA",0,IF(VLOOKUP(E75,'RELACION MATRICULAS'!C:D,2,FALSE)="BUS",1,666)))),"ERROR")</f>
        <v/>
      </c>
      <c r="R75" s="56" t="str">
        <f t="shared" si="10"/>
        <v/>
      </c>
      <c r="S75" s="33"/>
      <c r="T75" s="36"/>
    </row>
    <row r="76" spans="1:20" ht="26.25">
      <c r="A76" s="33"/>
      <c r="B76" s="58" t="str">
        <f t="shared" si="11"/>
        <v/>
      </c>
      <c r="C76" s="66"/>
      <c r="D76" s="67"/>
      <c r="E76" s="68"/>
      <c r="F76" s="68"/>
      <c r="G76" s="66"/>
      <c r="H76" s="66"/>
      <c r="I76" s="61" t="str">
        <f>IFERROR(IF(C76="DIA","CITA CON MATRICULA",IF(A76="","",IF(J76="","",VLOOKUP(J76,'CITAS SOLICITADAS CUENTA'!A:C,3,FALSE)))),"REVISAR CITA")</f>
        <v/>
      </c>
      <c r="J76" s="53" t="str">
        <f t="shared" si="12"/>
        <v/>
      </c>
      <c r="K76" s="54" t="str">
        <f>IFERROR(IF(C76="DIA","DIA",IF(A76="","",VLOOKUP(J76,'CITAS SOLICITADAS CUENTA'!A:G,5,FALSE))),"ERROR")</f>
        <v/>
      </c>
      <c r="L76" s="55" t="str">
        <f>IFERROR(IF(C76="DIA","HORA",IF(A76="","",VLOOKUP(J76,'CITAS SOLICITADAS CUENTA'!A:G,6,FALSE))),"ERROR")</f>
        <v/>
      </c>
      <c r="M76" s="39" t="str">
        <f>IFERROR(IF(C76="DIA","ESTACION",IF(A76="","",VLOOKUP(J76,'CITAS SOLICITADAS CUENTA'!A:G,4,FALSE))),"ERROR")</f>
        <v/>
      </c>
      <c r="N76" s="56" t="str">
        <f>IFERROR(IF(C76="DIA","TIPO ITV",IF(A76="","",VLOOKUP(J76,'CITAS SOLICITADAS CUENTA'!A:G,7,FALSE))),"ERROR")</f>
        <v/>
      </c>
      <c r="O76" s="57" t="str">
        <f t="shared" si="9"/>
        <v/>
      </c>
      <c r="P76" s="33"/>
      <c r="Q76" s="39" t="str">
        <f>IFERROR(IF(C76="DIA","TIP ITV SOLI",IF(E76="","",IF(VLOOKUP(E76,'RELACION MATRICULAS'!C:D,2,FALSE)="FURGONETA",0,IF(VLOOKUP(E76,'RELACION MATRICULAS'!C:D,2,FALSE)="BUS",1,666)))),"ERROR")</f>
        <v/>
      </c>
      <c r="R76" s="56" t="str">
        <f t="shared" si="10"/>
        <v/>
      </c>
      <c r="S76" s="33"/>
      <c r="T76" s="36"/>
    </row>
    <row r="77" spans="1:20" ht="26.25">
      <c r="A77" s="33"/>
      <c r="B77" s="58" t="str">
        <f t="shared" si="11"/>
        <v/>
      </c>
      <c r="C77" s="68"/>
      <c r="D77" s="68"/>
      <c r="E77" s="68"/>
      <c r="F77" s="69" t="s">
        <v>140</v>
      </c>
      <c r="G77" s="70" t="s">
        <v>141</v>
      </c>
      <c r="H77" s="71" t="s">
        <v>142</v>
      </c>
      <c r="I77" s="61" t="str">
        <f>IFERROR(IF(C77="DIA","CITA CON MATRICULA",IF(A77="","",IF(J77="","",VLOOKUP(J77,'CITAS SOLICITADAS CUENTA'!A:C,3,FALSE)))),"REVISAR CITA")</f>
        <v/>
      </c>
      <c r="J77" s="53" t="str">
        <f t="shared" si="12"/>
        <v/>
      </c>
      <c r="K77" s="54" t="str">
        <f>IFERROR(IF(C77="DIA","DIA",IF(A77="","",VLOOKUP(J77,'CITAS SOLICITADAS CUENTA'!A:G,5,FALSE))),"ERROR")</f>
        <v/>
      </c>
      <c r="L77" s="55" t="str">
        <f>IFERROR(IF(C77="DIA","HORA",IF(A77="","",VLOOKUP(J77,'CITAS SOLICITADAS CUENTA'!A:G,6,FALSE))),"ERROR")</f>
        <v/>
      </c>
      <c r="M77" s="39" t="str">
        <f>IFERROR(IF(C77="DIA","ESTACION",IF(A77="","",VLOOKUP(J77,'CITAS SOLICITADAS CUENTA'!A:G,4,FALSE))),"ERROR")</f>
        <v/>
      </c>
      <c r="N77" s="56" t="str">
        <f>IFERROR(IF(C77="DIA","TIPO ITV",IF(A77="","",VLOOKUP(J77,'CITAS SOLICITADAS CUENTA'!A:G,7,FALSE))),"ERROR")</f>
        <v/>
      </c>
      <c r="O77" s="57" t="str">
        <f t="shared" si="9"/>
        <v/>
      </c>
      <c r="P77" s="33"/>
      <c r="Q77" s="39" t="str">
        <f>IFERROR(IF(C77="DIA","TIP ITV SOLI",IF(E77="","",IF(VLOOKUP(E77,'RELACION MATRICULAS'!C:D,2,FALSE)="FURGONETA",0,IF(VLOOKUP(E77,'RELACION MATRICULAS'!C:D,2,FALSE)="BUS",1,666)))),"ERROR")</f>
        <v/>
      </c>
      <c r="R77" s="56" t="str">
        <f t="shared" si="10"/>
        <v/>
      </c>
      <c r="S77" s="33"/>
      <c r="T77" s="36"/>
    </row>
    <row r="78" spans="1:20" ht="15.75">
      <c r="A78" s="33"/>
      <c r="B78" s="58" t="str">
        <f t="shared" si="11"/>
        <v/>
      </c>
      <c r="C78" s="72"/>
      <c r="D78" s="72"/>
      <c r="E78" s="72"/>
      <c r="F78" s="72"/>
      <c r="G78" s="72"/>
      <c r="H78" s="72"/>
      <c r="I78" s="61" t="str">
        <f>IFERROR(IF(C78="DIA","CITA CON MATRICULA",IF(A78="","",IF(J78="","",VLOOKUP(J78,'CITAS SOLICITADAS CUENTA'!A:C,3,FALSE)))),"REVISAR CITA")</f>
        <v/>
      </c>
      <c r="J78" s="53" t="str">
        <f t="shared" si="12"/>
        <v/>
      </c>
      <c r="K78" s="54" t="str">
        <f>IFERROR(IF(C78="DIA","DIA",IF(A78="","",VLOOKUP(J78,'CITAS SOLICITADAS CUENTA'!A:G,5,FALSE))),"ERROR")</f>
        <v/>
      </c>
      <c r="L78" s="55" t="str">
        <f>IFERROR(IF(C78="DIA","HORA",IF(A78="","",VLOOKUP(J78,'CITAS SOLICITADAS CUENTA'!A:G,6,FALSE))),"ERROR")</f>
        <v/>
      </c>
      <c r="M78" s="39" t="str">
        <f>IFERROR(IF(C78="DIA","ESTACION",IF(A78="","",VLOOKUP(J78,'CITAS SOLICITADAS CUENTA'!A:G,4,FALSE))),"ERROR")</f>
        <v/>
      </c>
      <c r="N78" s="56" t="str">
        <f>IFERROR(IF(C78="DIA","TIPO ITV",IF(A78="","",VLOOKUP(J78,'CITAS SOLICITADAS CUENTA'!A:G,7,FALSE))),"ERROR")</f>
        <v/>
      </c>
      <c r="O78" s="57" t="str">
        <f t="shared" si="9"/>
        <v/>
      </c>
      <c r="P78" s="33"/>
      <c r="Q78" s="39" t="str">
        <f>IFERROR(IF(C78="DIA","TIP ITV SOLI",IF(E78="","",IF(VLOOKUP(E78,'RELACION MATRICULAS'!C:D,2,FALSE)="FURGONETA",0,IF(VLOOKUP(E78,'RELACION MATRICULAS'!C:D,2,FALSE)="BUS",1,666)))),"ERROR")</f>
        <v/>
      </c>
      <c r="R78" s="56" t="str">
        <f t="shared" si="10"/>
        <v/>
      </c>
      <c r="S78" s="33"/>
      <c r="T78" s="36"/>
    </row>
    <row r="79" spans="1:20" ht="26.25">
      <c r="A79" s="33"/>
      <c r="B79" s="58" t="str">
        <f t="shared" si="11"/>
        <v/>
      </c>
      <c r="C79" s="110" t="s">
        <v>150</v>
      </c>
      <c r="D79" s="111"/>
      <c r="E79" s="111"/>
      <c r="F79" s="111"/>
      <c r="G79" s="111"/>
      <c r="H79" s="112"/>
      <c r="I79" s="61" t="str">
        <f>IFERROR(IF(C79="DIA","CITA CON MATRICULA",IF(A79="","",IF(J79="","",VLOOKUP(J79,'CITAS SOLICITADAS CUENTA'!A:C,3,FALSE)))),"REVISAR CITA")</f>
        <v/>
      </c>
      <c r="J79" s="53" t="str">
        <f t="shared" si="12"/>
        <v/>
      </c>
      <c r="K79" s="54" t="str">
        <f>IFERROR(IF(C79="DIA","DIA",IF(A79="","",VLOOKUP(J79,'CITAS SOLICITADAS CUENTA'!A:G,5,FALSE))),"ERROR")</f>
        <v/>
      </c>
      <c r="L79" s="55" t="str">
        <f>IFERROR(IF(C79="DIA","HORA",IF(A79="","",VLOOKUP(J79,'CITAS SOLICITADAS CUENTA'!A:G,6,FALSE))),"ERROR")</f>
        <v/>
      </c>
      <c r="M79" s="39" t="str">
        <f>IFERROR(IF(C79="DIA","ESTACION",IF(A79="","",VLOOKUP(J79,'CITAS SOLICITADAS CUENTA'!A:G,4,FALSE))),"ERROR")</f>
        <v/>
      </c>
      <c r="N79" s="56" t="str">
        <f>IFERROR(IF(C79="DIA","TIPO ITV",IF(A79="","",VLOOKUP(J79,'CITAS SOLICITADAS CUENTA'!A:G,7,FALSE))),"ERROR")</f>
        <v/>
      </c>
      <c r="O79" s="57" t="str">
        <f t="shared" si="9"/>
        <v/>
      </c>
      <c r="P79" s="33"/>
      <c r="Q79" s="39" t="str">
        <f>IFERROR(IF(C79="DIA","TIP ITV SOLI",IF(E79="","",IF(VLOOKUP(E79,'RELACION MATRICULAS'!C:D,2,FALSE)="FURGONETA",0,IF(VLOOKUP(E79,'RELACION MATRICULAS'!C:D,2,FALSE)="BUS",1,666)))),"ERROR")</f>
        <v/>
      </c>
      <c r="R79" s="56" t="str">
        <f t="shared" si="10"/>
        <v/>
      </c>
      <c r="S79" s="33"/>
      <c r="T79" s="36"/>
    </row>
    <row r="80" spans="1:20" ht="30.75" customHeight="1">
      <c r="A80" s="33"/>
      <c r="B80" s="58" t="str">
        <f t="shared" si="11"/>
        <v>DIASEM</v>
      </c>
      <c r="C80" s="59" t="s">
        <v>6</v>
      </c>
      <c r="D80" s="59" t="s">
        <v>136</v>
      </c>
      <c r="E80" s="59" t="s">
        <v>137</v>
      </c>
      <c r="F80" s="60" t="s">
        <v>138</v>
      </c>
      <c r="G80" s="59" t="s">
        <v>139</v>
      </c>
      <c r="H80" s="60" t="s">
        <v>13</v>
      </c>
      <c r="I80" s="61" t="str">
        <f>IFERROR(IF(C80="DIA","CITA CON MATRICULA",IF(A80="","",IF(J80="","",VLOOKUP(J80,'CITAS SOLICITADAS CUENTA'!A:C,3,FALSE)))),"REVISAR CITA")</f>
        <v>CITA CON MATRICULA</v>
      </c>
      <c r="J80" s="53" t="str">
        <f t="shared" si="12"/>
        <v>COMPROBACION CITA</v>
      </c>
      <c r="K80" s="54" t="str">
        <f>IFERROR(IF(C80="DIA","DIA",IF(A80="","",VLOOKUP(J80,'CITAS SOLICITADAS CUENTA'!A:G,5,FALSE))),"ERROR")</f>
        <v>DIA</v>
      </c>
      <c r="L80" s="55" t="str">
        <f>IFERROR(IF(C80="DIA","HORA",IF(A80="","",VLOOKUP(J80,'CITAS SOLICITADAS CUENTA'!A:G,6,FALSE))),"ERROR")</f>
        <v>HORA</v>
      </c>
      <c r="M80" s="39" t="str">
        <f>IFERROR(IF(C80="DIA","ESTACION",IF(A80="","",VLOOKUP(J80,'CITAS SOLICITADAS CUENTA'!A:G,4,FALSE))),"ERROR")</f>
        <v>ESTACION</v>
      </c>
      <c r="N80" s="56" t="str">
        <f>IFERROR(IF(C80="DIA","TIPO ITV",IF(A80="","",VLOOKUP(J80,'CITAS SOLICITADAS CUENTA'!A:G,7,FALSE))),"ERROR")</f>
        <v>TIPO ITV</v>
      </c>
      <c r="O80" s="57" t="str">
        <f t="shared" si="9"/>
        <v>COMPROBACION FECHA LIMITE CITA ITV</v>
      </c>
      <c r="P80" s="33"/>
      <c r="Q80" s="39" t="str">
        <f>IFERROR(IF(C80="DIA","TIP ITV SOLI",IF(E80="","",IF(VLOOKUP(E80,'RELACION MATRICULAS'!C:D,2,FALSE)="FURGONETA",0,IF(VLOOKUP(E80,'RELACION MATRICULAS'!C:D,2,FALSE)="BUS",1,666)))),"ERROR")</f>
        <v>TIP ITV SOLI</v>
      </c>
      <c r="R80" s="56" t="str">
        <f t="shared" si="10"/>
        <v>TIP ITV SOLI</v>
      </c>
      <c r="S80" s="33"/>
      <c r="T80" s="36"/>
    </row>
    <row r="81" spans="1:20" ht="26.25">
      <c r="A81" s="33">
        <f t="shared" ref="A81:A93" si="13">IF(C81="","",WEEKDAY(C81))</f>
        <v>2</v>
      </c>
      <c r="B81" s="58">
        <f t="shared" si="11"/>
        <v>45418</v>
      </c>
      <c r="C81" s="62">
        <v>45418</v>
      </c>
      <c r="D81" s="63">
        <v>0.41666666666666669</v>
      </c>
      <c r="E81" s="60">
        <v>1996</v>
      </c>
      <c r="F81" s="64" t="s">
        <v>144</v>
      </c>
      <c r="G81" s="65">
        <f>IF(C81="","",IF(E81="","LIBRE",IF(E81="CITA DE 2","CITA DE 2",VLOOKUP(E81,FLOTA!A:E,5))))</f>
        <v>45445</v>
      </c>
      <c r="H81" s="65" t="str">
        <f>IF(E81="","",IF(G81="CITA DE 2","SEGUNDAS",VLOOKUP(E81,'RELACION MATRICULAS'!A:B,2,FALSE)))</f>
        <v>2733HNF</v>
      </c>
      <c r="I81" s="61" t="str">
        <f>IFERROR(IF(C81="DIA","CITA CON MATRICULA",IF(A81="","",IF(J81="","",VLOOKUP(J81,'CITAS SOLICITADAS CUENTA'!A:C,3,FALSE)))),"REVISAR CITA")</f>
        <v>TRALUS A</v>
      </c>
      <c r="J81" s="53" t="str">
        <f t="shared" si="12"/>
        <v>454180,416666666666667</v>
      </c>
      <c r="K81" s="54">
        <f>IFERROR(IF(C81="DIA","DIA",IF(A81="","",VLOOKUP(J81,'CITAS SOLICITADAS CUENTA'!A:G,5,FALSE))),"ERROR")</f>
        <v>45418</v>
      </c>
      <c r="L81" s="55">
        <f>IFERROR(IF(C81="DIA","HORA",IF(A81="","",VLOOKUP(J81,'CITAS SOLICITADAS CUENTA'!A:G,6,FALSE))),"ERROR")</f>
        <v>0.41666666666666669</v>
      </c>
      <c r="M81" s="39" t="str">
        <f>IFERROR(IF(C81="DIA","ESTACION",IF(A81="","",VLOOKUP(J81,'CITAS SOLICITADAS CUENTA'!A:G,4,FALSE))),"ERROR")</f>
        <v>Sionlla</v>
      </c>
      <c r="N81" s="56" t="str">
        <f>IFERROR(IF(C81="DIA","TIPO ITV",IF(A81="","",VLOOKUP(J81,'CITAS SOLICITADAS CUENTA'!A:G,7,FALSE))),"ERROR")</f>
        <v>Primeira</v>
      </c>
      <c r="O81" s="57">
        <f t="shared" si="9"/>
        <v>45415</v>
      </c>
      <c r="P81" s="33"/>
      <c r="Q81" s="39">
        <f>IFERROR(IF(C81="DIA","TIP ITV SOLI",IF(E81="","",IF(VLOOKUP(E81,'RELACION MATRICULAS'!C:D,2,FALSE)="FURGONETA",0,IF(VLOOKUP(E81,'RELACION MATRICULAS'!C:D,2,FALSE)="BUS",1,666)))),"ERROR")</f>
        <v>1</v>
      </c>
      <c r="R81" s="56">
        <f t="shared" si="10"/>
        <v>666</v>
      </c>
      <c r="S81" s="33"/>
      <c r="T81" s="36"/>
    </row>
    <row r="82" spans="1:20" ht="26.25">
      <c r="A82" s="33" t="str">
        <f t="shared" si="13"/>
        <v/>
      </c>
      <c r="B82" s="58" t="str">
        <f t="shared" si="11"/>
        <v/>
      </c>
      <c r="C82" s="62"/>
      <c r="D82" s="63"/>
      <c r="E82" s="60"/>
      <c r="F82" s="64"/>
      <c r="G82" s="65" t="str">
        <f>IF(C82="","",IF(E82="","LIBRE",IF(E82="CITA DE 2","CITA DE 2",VLOOKUP(E82,FLOTA!A:E,5))))</f>
        <v/>
      </c>
      <c r="H82" s="65" t="str">
        <f>IF(E82="","",IF(G82="CITA DE 2","SEGUNDAS",VLOOKUP(E82,'RELACION MATRICULAS'!A:B,2,FALSE)))</f>
        <v/>
      </c>
      <c r="I82" s="61" t="str">
        <f>IFERROR(IF(C82="DIA","CITA CON MATRICULA",IF(A82="","",IF(J82="","",VLOOKUP(J82,'CITAS SOLICITADAS CUENTA'!A:C,3,FALSE)))),"REVISAR CITA")</f>
        <v/>
      </c>
      <c r="J82" s="53" t="str">
        <f t="shared" si="12"/>
        <v/>
      </c>
      <c r="K82" s="54" t="str">
        <f>IFERROR(IF(C82="DIA","DIA",IF(A82="","",VLOOKUP(J82,'CITAS SOLICITADAS CUENTA'!A:G,5,FALSE))),"ERROR")</f>
        <v/>
      </c>
      <c r="L82" s="55" t="str">
        <f>IFERROR(IF(C82="DIA","HORA",IF(A82="","",VLOOKUP(J82,'CITAS SOLICITADAS CUENTA'!A:G,6,FALSE))),"ERROR")</f>
        <v/>
      </c>
      <c r="M82" s="39" t="str">
        <f>IFERROR(IF(C82="DIA","ESTACION",IF(A82="","",VLOOKUP(J82,'CITAS SOLICITADAS CUENTA'!A:G,4,FALSE))),"ERROR")</f>
        <v/>
      </c>
      <c r="N82" s="56" t="str">
        <f>IFERROR(IF(C82="DIA","TIPO ITV",IF(A82="","",VLOOKUP(J82,'CITAS SOLICITADAS CUENTA'!A:G,7,FALSE))),"ERROR")</f>
        <v/>
      </c>
      <c r="O82" s="57" t="str">
        <f t="shared" si="9"/>
        <v/>
      </c>
      <c r="P82" s="33"/>
      <c r="Q82" s="39" t="str">
        <f>IFERROR(IF(C82="DIA","TIP ITV SOLI",IF(E82="","",IF(VLOOKUP(E82,'RELACION MATRICULAS'!C:D,2,FALSE)="FURGONETA",0,IF(VLOOKUP(E82,'RELACION MATRICULAS'!C:D,2,FALSE)="BUS",1,666)))),"ERROR")</f>
        <v/>
      </c>
      <c r="R82" s="56" t="str">
        <f t="shared" si="10"/>
        <v/>
      </c>
      <c r="S82" s="33"/>
      <c r="T82" s="36"/>
    </row>
    <row r="83" spans="1:20" ht="26.25">
      <c r="A83" s="33">
        <f t="shared" si="13"/>
        <v>2</v>
      </c>
      <c r="B83" s="58">
        <f t="shared" si="11"/>
        <v>45425</v>
      </c>
      <c r="C83" s="62">
        <v>45425</v>
      </c>
      <c r="D83" s="63">
        <v>0.41666666666666669</v>
      </c>
      <c r="E83" s="60"/>
      <c r="F83" s="64" t="s">
        <v>144</v>
      </c>
      <c r="G83" s="65" t="str">
        <f>IF(C83="","",IF(E83="","LIBRE",IF(E83="CITA DE 2","CITA DE 2",VLOOKUP(E83,FLOTA!A:E,5))))</f>
        <v>LIBRE</v>
      </c>
      <c r="H83" s="65" t="str">
        <f>IF(E83="","",IF(G83="CITA DE 2","SEGUNDAS",VLOOKUP(E83,'RELACION MATRICULAS'!A:B,2,FALSE)))</f>
        <v/>
      </c>
      <c r="I83" s="61" t="str">
        <f>IFERROR(IF(C83="DIA","CITA CON MATRICULA",IF(A83="","",IF(J83="","",VLOOKUP(J83,'CITAS SOLICITADAS CUENTA'!A:C,3,FALSE)))),"REVISAR CITA")</f>
        <v>TRALUS A</v>
      </c>
      <c r="J83" s="53" t="str">
        <f t="shared" si="12"/>
        <v>454250,416666666666667</v>
      </c>
      <c r="K83" s="54">
        <f>IFERROR(IF(C83="DIA","DIA",IF(A83="","",VLOOKUP(J83,'CITAS SOLICITADAS CUENTA'!A:G,5,FALSE))),"ERROR")</f>
        <v>45425</v>
      </c>
      <c r="L83" s="55">
        <f>IFERROR(IF(C83="DIA","HORA",IF(A83="","",VLOOKUP(J83,'CITAS SOLICITADAS CUENTA'!A:G,6,FALSE))),"ERROR")</f>
        <v>0.41666666666666669</v>
      </c>
      <c r="M83" s="39" t="str">
        <f>IFERROR(IF(C83="DIA","ESTACION",IF(A83="","",VLOOKUP(J83,'CITAS SOLICITADAS CUENTA'!A:G,4,FALSE))),"ERROR")</f>
        <v>Sionlla</v>
      </c>
      <c r="N83" s="56" t="str">
        <f>IFERROR(IF(C83="DIA","TIPO ITV",IF(A83="","",VLOOKUP(J83,'CITAS SOLICITADAS CUENTA'!A:G,7,FALSE))),"ERROR")</f>
        <v>Primeira</v>
      </c>
      <c r="O83" s="57" t="str">
        <f t="shared" si="9"/>
        <v/>
      </c>
      <c r="P83" s="33"/>
      <c r="Q83" s="39" t="str">
        <f>IFERROR(IF(C83="DIA","TIP ITV SOLI",IF(E83="","",IF(VLOOKUP(E83,'RELACION MATRICULAS'!C:D,2,FALSE)="FURGONETA",0,IF(VLOOKUP(E83,'RELACION MATRICULAS'!C:D,2,FALSE)="BUS",1,666)))),"ERROR")</f>
        <v/>
      </c>
      <c r="R83" s="56" t="str">
        <f t="shared" si="10"/>
        <v/>
      </c>
      <c r="S83" s="33"/>
      <c r="T83" s="36"/>
    </row>
    <row r="84" spans="1:20" ht="26.25">
      <c r="A84" s="33" t="str">
        <f t="shared" si="13"/>
        <v/>
      </c>
      <c r="B84" s="58" t="str">
        <f t="shared" si="11"/>
        <v/>
      </c>
      <c r="C84" s="62"/>
      <c r="D84" s="63"/>
      <c r="E84" s="60"/>
      <c r="F84" s="64"/>
      <c r="G84" s="65" t="str">
        <f>IF(C84="","",IF(E84="","LIBRE",IF(E84="CITA DE 2","CITA DE 2",VLOOKUP(E84,FLOTA!A:E,5))))</f>
        <v/>
      </c>
      <c r="H84" s="65" t="str">
        <f>IF(E84="","",IF(G84="CITA DE 2","SEGUNDAS",VLOOKUP(E84,'RELACION MATRICULAS'!A:B,2,FALSE)))</f>
        <v/>
      </c>
      <c r="I84" s="61" t="str">
        <f>IFERROR(IF(C84="DIA","CITA CON MATRICULA",IF(A84="","",IF(J84="","",VLOOKUP(J84,'CITAS SOLICITADAS CUENTA'!A:C,3,FALSE)))),"REVISAR CITA")</f>
        <v/>
      </c>
      <c r="J84" s="53" t="str">
        <f t="shared" si="12"/>
        <v/>
      </c>
      <c r="K84" s="54" t="str">
        <f>IFERROR(IF(C84="DIA","DIA",IF(A84="","",VLOOKUP(J84,'CITAS SOLICITADAS CUENTA'!A:G,5,FALSE))),"ERROR")</f>
        <v/>
      </c>
      <c r="L84" s="55" t="str">
        <f>IFERROR(IF(C84="DIA","HORA",IF(A84="","",VLOOKUP(J84,'CITAS SOLICITADAS CUENTA'!A:G,6,FALSE))),"ERROR")</f>
        <v/>
      </c>
      <c r="M84" s="39" t="str">
        <f>IFERROR(IF(C84="DIA","ESTACION",IF(A84="","",VLOOKUP(J84,'CITAS SOLICITADAS CUENTA'!A:G,4,FALSE))),"ERROR")</f>
        <v/>
      </c>
      <c r="N84" s="56" t="str">
        <f>IFERROR(IF(C84="DIA","TIPO ITV",IF(A84="","",VLOOKUP(J84,'CITAS SOLICITADAS CUENTA'!A:G,7,FALSE))),"ERROR")</f>
        <v/>
      </c>
      <c r="O84" s="57" t="str">
        <f t="shared" si="9"/>
        <v/>
      </c>
      <c r="P84" s="33"/>
      <c r="Q84" s="39" t="str">
        <f>IFERROR(IF(C84="DIA","TIP ITV SOLI",IF(E84="","",IF(VLOOKUP(E84,'RELACION MATRICULAS'!C:D,2,FALSE)="FURGONETA",0,IF(VLOOKUP(E84,'RELACION MATRICULAS'!C:D,2,FALSE)="BUS",1,666)))),"ERROR")</f>
        <v/>
      </c>
      <c r="R84" s="56" t="str">
        <f t="shared" si="10"/>
        <v/>
      </c>
      <c r="S84" s="33"/>
      <c r="T84" s="36"/>
    </row>
    <row r="85" spans="1:20" ht="26.25">
      <c r="A85" s="33">
        <f t="shared" si="13"/>
        <v>2</v>
      </c>
      <c r="B85" s="58">
        <f t="shared" si="11"/>
        <v>45432</v>
      </c>
      <c r="C85" s="62">
        <v>45432</v>
      </c>
      <c r="D85" s="63">
        <v>0.41666666666666669</v>
      </c>
      <c r="E85" s="60"/>
      <c r="F85" s="64" t="s">
        <v>144</v>
      </c>
      <c r="G85" s="65" t="str">
        <f>IF(C85="","",IF(E85="","LIBRE",IF(E85="CITA DE 2","CITA DE 2",VLOOKUP(E85,FLOTA!A:E,5))))</f>
        <v>LIBRE</v>
      </c>
      <c r="H85" s="65" t="str">
        <f>IF(E85="","",IF(G85="CITA DE 2","SEGUNDAS",VLOOKUP(E85,'RELACION MATRICULAS'!A:B,2,FALSE)))</f>
        <v/>
      </c>
      <c r="I85" s="61" t="str">
        <f>IFERROR(IF(C85="DIA","CITA CON MATRICULA",IF(A85="","",IF(J85="","",VLOOKUP(J85,'CITAS SOLICITADAS CUENTA'!A:C,3,FALSE)))),"REVISAR CITA")</f>
        <v>TRALUS A</v>
      </c>
      <c r="J85" s="53" t="str">
        <f t="shared" si="12"/>
        <v>454320,416666666666667</v>
      </c>
      <c r="K85" s="54">
        <f>IFERROR(IF(C85="DIA","DIA",IF(A85="","",VLOOKUP(J85,'CITAS SOLICITADAS CUENTA'!A:G,5,FALSE))),"ERROR")</f>
        <v>45432</v>
      </c>
      <c r="L85" s="55">
        <f>IFERROR(IF(C85="DIA","HORA",IF(A85="","",VLOOKUP(J85,'CITAS SOLICITADAS CUENTA'!A:G,6,FALSE))),"ERROR")</f>
        <v>0.41666666666666669</v>
      </c>
      <c r="M85" s="39" t="str">
        <f>IFERROR(IF(C85="DIA","ESTACION",IF(A85="","",VLOOKUP(J85,'CITAS SOLICITADAS CUENTA'!A:G,4,FALSE))),"ERROR")</f>
        <v>Sionlla</v>
      </c>
      <c r="N85" s="56" t="str">
        <f>IFERROR(IF(C85="DIA","TIPO ITV",IF(A85="","",VLOOKUP(J85,'CITAS SOLICITADAS CUENTA'!A:G,7,FALSE))),"ERROR")</f>
        <v>Primeira</v>
      </c>
      <c r="O85" s="57" t="str">
        <f t="shared" si="9"/>
        <v/>
      </c>
      <c r="P85" s="33"/>
      <c r="Q85" s="39" t="str">
        <f>IFERROR(IF(C85="DIA","TIP ITV SOLI",IF(E85="","",IF(VLOOKUP(E85,'RELACION MATRICULAS'!C:D,2,FALSE)="FURGONETA",0,IF(VLOOKUP(E85,'RELACION MATRICULAS'!C:D,2,FALSE)="BUS",1,666)))),"ERROR")</f>
        <v/>
      </c>
      <c r="R85" s="56" t="str">
        <f t="shared" si="10"/>
        <v/>
      </c>
      <c r="S85" s="33"/>
      <c r="T85" s="36"/>
    </row>
    <row r="86" spans="1:20" ht="26.25">
      <c r="A86" s="33" t="str">
        <f t="shared" si="13"/>
        <v/>
      </c>
      <c r="B86" s="58" t="str">
        <f t="shared" si="11"/>
        <v/>
      </c>
      <c r="C86" s="62"/>
      <c r="D86" s="63"/>
      <c r="E86" s="60"/>
      <c r="F86" s="64"/>
      <c r="G86" s="65" t="str">
        <f>IF(C86="","",IF(E86="","LIBRE",IF(E86="CITA DE 2","CITA DE 2",VLOOKUP(E86,FLOTA!A:E,5))))</f>
        <v/>
      </c>
      <c r="H86" s="65" t="str">
        <f>IF(E86="","",IF(G86="CITA DE 2","SEGUNDAS",VLOOKUP(E86,'RELACION MATRICULAS'!A:B,2,FALSE)))</f>
        <v/>
      </c>
      <c r="I86" s="61" t="str">
        <f>IFERROR(IF(C86="DIA","CITA CON MATRICULA",IF(A86="","",IF(J86="","",VLOOKUP(J86,'CITAS SOLICITADAS CUENTA'!A:C,3,FALSE)))),"REVISAR CITA")</f>
        <v/>
      </c>
      <c r="J86" s="53" t="str">
        <f t="shared" si="12"/>
        <v/>
      </c>
      <c r="K86" s="54" t="str">
        <f>IFERROR(IF(C86="DIA","DIA",IF(A86="","",VLOOKUP(J86,'CITAS SOLICITADAS CUENTA'!A:G,5,FALSE))),"ERROR")</f>
        <v/>
      </c>
      <c r="L86" s="55" t="str">
        <f>IFERROR(IF(C86="DIA","HORA",IF(A86="","",VLOOKUP(J86,'CITAS SOLICITADAS CUENTA'!A:G,6,FALSE))),"ERROR")</f>
        <v/>
      </c>
      <c r="M86" s="39" t="str">
        <f>IFERROR(IF(C86="DIA","ESTACION",IF(A86="","",VLOOKUP(J86,'CITAS SOLICITADAS CUENTA'!A:G,4,FALSE))),"ERROR")</f>
        <v/>
      </c>
      <c r="N86" s="56" t="str">
        <f>IFERROR(IF(C86="DIA","TIPO ITV",IF(A86="","",VLOOKUP(J86,'CITAS SOLICITADAS CUENTA'!A:G,7,FALSE))),"ERROR")</f>
        <v/>
      </c>
      <c r="O86" s="57" t="str">
        <f t="shared" si="9"/>
        <v/>
      </c>
      <c r="P86" s="33"/>
      <c r="Q86" s="39" t="str">
        <f>IFERROR(IF(C86="DIA","TIP ITV SOLI",IF(E86="","",IF(VLOOKUP(E86,'RELACION MATRICULAS'!C:D,2,FALSE)="FURGONETA",0,IF(VLOOKUP(E86,'RELACION MATRICULAS'!C:D,2,FALSE)="BUS",1,666)))),"ERROR")</f>
        <v/>
      </c>
      <c r="R86" s="56" t="str">
        <f t="shared" si="10"/>
        <v/>
      </c>
      <c r="S86" s="33"/>
      <c r="T86" s="36"/>
    </row>
    <row r="87" spans="1:20" ht="26.25">
      <c r="A87" s="33" t="str">
        <f t="shared" si="13"/>
        <v/>
      </c>
      <c r="B87" s="58" t="str">
        <f t="shared" si="11"/>
        <v/>
      </c>
      <c r="C87" s="62"/>
      <c r="D87" s="63"/>
      <c r="E87" s="60"/>
      <c r="F87" s="64"/>
      <c r="G87" s="65" t="str">
        <f>IF(C87="","",IF(E87="","LIBRE",IF(E87="CITA DE 2","CITA DE 2",VLOOKUP(E87,FLOTA!A:E,5))))</f>
        <v/>
      </c>
      <c r="H87" s="65" t="str">
        <f>IF(E87="","",IF(G87="CITA DE 2","SEGUNDAS",VLOOKUP(E87,'RELACION MATRICULAS'!A:B,2,FALSE)))</f>
        <v/>
      </c>
      <c r="I87" s="61" t="str">
        <f>IFERROR(IF(C87="DIA","CITA CON MATRICULA",IF(A87="","",IF(J87="","",VLOOKUP(J87,'CITAS SOLICITADAS CUENTA'!A:C,3,FALSE)))),"REVISAR CITA")</f>
        <v/>
      </c>
      <c r="J87" s="53" t="str">
        <f t="shared" si="12"/>
        <v/>
      </c>
      <c r="K87" s="54" t="str">
        <f>IFERROR(IF(C87="DIA","DIA",IF(A87="","",VLOOKUP(J87,'CITAS SOLICITADAS CUENTA'!A:G,5,FALSE))),"ERROR")</f>
        <v/>
      </c>
      <c r="L87" s="55" t="str">
        <f>IFERROR(IF(C87="DIA","HORA",IF(A87="","",VLOOKUP(J87,'CITAS SOLICITADAS CUENTA'!A:G,6,FALSE))),"ERROR")</f>
        <v/>
      </c>
      <c r="M87" s="39" t="str">
        <f>IFERROR(IF(C87="DIA","ESTACION",IF(A87="","",VLOOKUP(J87,'CITAS SOLICITADAS CUENTA'!A:G,4,FALSE))),"ERROR")</f>
        <v/>
      </c>
      <c r="N87" s="56" t="str">
        <f>IFERROR(IF(C87="DIA","TIPO ITV",IF(A87="","",VLOOKUP(J87,'CITAS SOLICITADAS CUENTA'!A:G,7,FALSE))),"ERROR")</f>
        <v/>
      </c>
      <c r="O87" s="57" t="str">
        <f t="shared" si="9"/>
        <v/>
      </c>
      <c r="P87" s="33"/>
      <c r="Q87" s="39" t="str">
        <f>IFERROR(IF(C87="DIA","TIP ITV SOLI",IF(E87="","",IF(VLOOKUP(E87,'RELACION MATRICULAS'!C:D,2,FALSE)="FURGONETA",0,IF(VLOOKUP(E87,'RELACION MATRICULAS'!C:D,2,FALSE)="BUS",1,666)))),"ERROR")</f>
        <v/>
      </c>
      <c r="R87" s="56" t="str">
        <f t="shared" si="10"/>
        <v/>
      </c>
      <c r="S87" s="33"/>
      <c r="T87" s="36"/>
    </row>
    <row r="88" spans="1:20" ht="26.25">
      <c r="A88" s="33" t="str">
        <f t="shared" si="13"/>
        <v/>
      </c>
      <c r="B88" s="58" t="str">
        <f t="shared" si="11"/>
        <v/>
      </c>
      <c r="C88" s="62"/>
      <c r="D88" s="63"/>
      <c r="E88" s="60"/>
      <c r="F88" s="64"/>
      <c r="G88" s="65" t="str">
        <f>IF(C88="","",IF(E88="","LIBRE",IF(E88="CITA DE 2","CITA DE 2",VLOOKUP(E88,FLOTA!A:E,5))))</f>
        <v/>
      </c>
      <c r="H88" s="65" t="str">
        <f>IF(E88="","",IF(G88="CITA DE 2","SEGUNDAS",VLOOKUP(E88,'RELACION MATRICULAS'!A:B,2,FALSE)))</f>
        <v/>
      </c>
      <c r="I88" s="61" t="str">
        <f>IFERROR(IF(C88="DIA","CITA CON MATRICULA",IF(A88="","",IF(J88="","",VLOOKUP(J88,'CITAS SOLICITADAS CUENTA'!A:C,3,FALSE)))),"REVISAR CITA")</f>
        <v/>
      </c>
      <c r="J88" s="53" t="str">
        <f t="shared" si="12"/>
        <v/>
      </c>
      <c r="K88" s="54" t="str">
        <f>IFERROR(IF(C88="DIA","DIA",IF(A88="","",VLOOKUP(J88,'CITAS SOLICITADAS CUENTA'!A:G,5,FALSE))),"ERROR")</f>
        <v/>
      </c>
      <c r="L88" s="55" t="str">
        <f>IFERROR(IF(C88="DIA","HORA",IF(A88="","",VLOOKUP(J88,'CITAS SOLICITADAS CUENTA'!A:G,6,FALSE))),"ERROR")</f>
        <v/>
      </c>
      <c r="M88" s="39" t="str">
        <f>IFERROR(IF(C88="DIA","ESTACION",IF(A88="","",VLOOKUP(J88,'CITAS SOLICITADAS CUENTA'!A:G,4,FALSE))),"ERROR")</f>
        <v/>
      </c>
      <c r="N88" s="56" t="str">
        <f>IFERROR(IF(C88="DIA","TIPO ITV",IF(A88="","",VLOOKUP(J88,'CITAS SOLICITADAS CUENTA'!A:G,7,FALSE))),"ERROR")</f>
        <v/>
      </c>
      <c r="O88" s="57" t="str">
        <f t="shared" si="9"/>
        <v/>
      </c>
      <c r="P88" s="33"/>
      <c r="Q88" s="39" t="str">
        <f>IFERROR(IF(C88="DIA","TIP ITV SOLI",IF(E88="","",IF(VLOOKUP(E88,'RELACION MATRICULAS'!C:D,2,FALSE)="FURGONETA",0,IF(VLOOKUP(E88,'RELACION MATRICULAS'!C:D,2,FALSE)="BUS",1,666)))),"ERROR")</f>
        <v/>
      </c>
      <c r="R88" s="56" t="str">
        <f t="shared" si="10"/>
        <v/>
      </c>
      <c r="S88" s="33"/>
      <c r="T88" s="36"/>
    </row>
    <row r="89" spans="1:20" ht="26.25">
      <c r="A89" s="33" t="str">
        <f t="shared" si="13"/>
        <v/>
      </c>
      <c r="B89" s="58" t="str">
        <f t="shared" si="11"/>
        <v/>
      </c>
      <c r="C89" s="62"/>
      <c r="D89" s="63"/>
      <c r="E89" s="60"/>
      <c r="F89" s="64"/>
      <c r="G89" s="65" t="str">
        <f>IF(C89="","",IF(E89="","LIBRE",IF(E89="CITA DE 2","CITA DE 2",VLOOKUP(E89,FLOTA!A:E,5))))</f>
        <v/>
      </c>
      <c r="H89" s="65" t="str">
        <f>IF(E89="","",IF(G89="CITA DE 2","SEGUNDAS",VLOOKUP(E89,'RELACION MATRICULAS'!A:B,2,FALSE)))</f>
        <v/>
      </c>
      <c r="I89" s="61" t="str">
        <f>IFERROR(IF(C89="DIA","CITA CON MATRICULA",IF(A89="","",IF(J89="","",VLOOKUP(J89,'CITAS SOLICITADAS CUENTA'!A:C,3,FALSE)))),"REVISAR CITA")</f>
        <v/>
      </c>
      <c r="J89" s="53" t="str">
        <f t="shared" si="12"/>
        <v/>
      </c>
      <c r="K89" s="54" t="str">
        <f>IFERROR(IF(C89="DIA","DIA",IF(A89="","",VLOOKUP(J89,'CITAS SOLICITADAS CUENTA'!A:G,5,FALSE))),"ERROR")</f>
        <v/>
      </c>
      <c r="L89" s="55" t="str">
        <f>IFERROR(IF(C89="DIA","HORA",IF(A89="","",VLOOKUP(J89,'CITAS SOLICITADAS CUENTA'!A:G,6,FALSE))),"ERROR")</f>
        <v/>
      </c>
      <c r="M89" s="39" t="str">
        <f>IFERROR(IF(C89="DIA","ESTACION",IF(A89="","",VLOOKUP(J89,'CITAS SOLICITADAS CUENTA'!A:G,4,FALSE))),"ERROR")</f>
        <v/>
      </c>
      <c r="N89" s="56" t="str">
        <f>IFERROR(IF(C89="DIA","TIPO ITV",IF(A89="","",VLOOKUP(J89,'CITAS SOLICITADAS CUENTA'!A:G,7,FALSE))),"ERROR")</f>
        <v/>
      </c>
      <c r="O89" s="57" t="str">
        <f t="shared" si="9"/>
        <v/>
      </c>
      <c r="P89" s="33"/>
      <c r="Q89" s="39" t="str">
        <f>IFERROR(IF(C89="DIA","TIP ITV SOLI",IF(E89="","",IF(VLOOKUP(E89,'RELACION MATRICULAS'!C:D,2,FALSE)="FURGONETA",0,IF(VLOOKUP(E89,'RELACION MATRICULAS'!C:D,2,FALSE)="BUS",1,666)))),"ERROR")</f>
        <v/>
      </c>
      <c r="R89" s="56" t="str">
        <f t="shared" si="10"/>
        <v/>
      </c>
      <c r="S89" s="33"/>
      <c r="T89" s="36"/>
    </row>
    <row r="90" spans="1:20" ht="26.25">
      <c r="A90" s="33" t="str">
        <f t="shared" si="13"/>
        <v/>
      </c>
      <c r="B90" s="58" t="str">
        <f t="shared" si="11"/>
        <v/>
      </c>
      <c r="C90" s="62"/>
      <c r="D90" s="63"/>
      <c r="E90" s="60"/>
      <c r="F90" s="64"/>
      <c r="G90" s="65" t="str">
        <f>IF(C90="","",IF(E90="","LIBRE",IF(E90="CITA DE 2","CITA DE 2",VLOOKUP(E90,FLOTA!A:E,5))))</f>
        <v/>
      </c>
      <c r="H90" s="65" t="str">
        <f>IF(E90="","",IF(G90="CITA DE 2","SEGUNDAS",VLOOKUP(E90,'RELACION MATRICULAS'!A:B,2,FALSE)))</f>
        <v/>
      </c>
      <c r="I90" s="61" t="str">
        <f>IFERROR(IF(C90="DIA","CITA CON MATRICULA",IF(A90="","",IF(J90="","",VLOOKUP(J90,'CITAS SOLICITADAS CUENTA'!A:C,3,FALSE)))),"REVISAR CITA")</f>
        <v/>
      </c>
      <c r="J90" s="53" t="str">
        <f t="shared" si="12"/>
        <v/>
      </c>
      <c r="K90" s="54" t="str">
        <f>IFERROR(IF(C90="DIA","DIA",IF(A90="","",VLOOKUP(J90,'CITAS SOLICITADAS CUENTA'!A:G,5,FALSE))),"ERROR")</f>
        <v/>
      </c>
      <c r="L90" s="55" t="str">
        <f>IFERROR(IF(C90="DIA","HORA",IF(A90="","",VLOOKUP(J90,'CITAS SOLICITADAS CUENTA'!A:G,6,FALSE))),"ERROR")</f>
        <v/>
      </c>
      <c r="M90" s="39" t="str">
        <f>IFERROR(IF(C90="DIA","ESTACION",IF(A90="","",VLOOKUP(J90,'CITAS SOLICITADAS CUENTA'!A:G,4,FALSE))),"ERROR")</f>
        <v/>
      </c>
      <c r="N90" s="56" t="str">
        <f>IFERROR(IF(C90="DIA","TIPO ITV",IF(A90="","",VLOOKUP(J90,'CITAS SOLICITADAS CUENTA'!A:G,7,FALSE))),"ERROR")</f>
        <v/>
      </c>
      <c r="O90" s="57" t="str">
        <f t="shared" si="9"/>
        <v/>
      </c>
      <c r="P90" s="33"/>
      <c r="Q90" s="39" t="str">
        <f>IFERROR(IF(C90="DIA","TIP ITV SOLI",IF(E90="","",IF(VLOOKUP(E90,'RELACION MATRICULAS'!C:D,2,FALSE)="FURGONETA",0,IF(VLOOKUP(E90,'RELACION MATRICULAS'!C:D,2,FALSE)="BUS",1,666)))),"ERROR")</f>
        <v/>
      </c>
      <c r="R90" s="56" t="str">
        <f t="shared" si="10"/>
        <v/>
      </c>
      <c r="S90" s="33"/>
      <c r="T90" s="36"/>
    </row>
    <row r="91" spans="1:20" ht="26.25">
      <c r="A91" s="33" t="str">
        <f t="shared" si="13"/>
        <v/>
      </c>
      <c r="B91" s="58" t="str">
        <f t="shared" si="11"/>
        <v/>
      </c>
      <c r="C91" s="62"/>
      <c r="D91" s="63"/>
      <c r="E91" s="60"/>
      <c r="F91" s="64"/>
      <c r="G91" s="65" t="str">
        <f>IF(C91="","",IF(E91="","LIBRE",IF(E91="CITA DE 2","CITA DE 2",VLOOKUP(E91,FLOTA!A:E,5))))</f>
        <v/>
      </c>
      <c r="H91" s="65" t="str">
        <f>IF(E91="","",IF(G91="CITA DE 2","SEGUNDAS",VLOOKUP(E91,'RELACION MATRICULAS'!A:B,2,FALSE)))</f>
        <v/>
      </c>
      <c r="I91" s="61" t="str">
        <f>IFERROR(IF(C91="DIA","CITA CON MATRICULA",IF(A91="","",IF(J91="","",VLOOKUP(J91,'CITAS SOLICITADAS CUENTA'!A:C,3,FALSE)))),"REVISAR CITA")</f>
        <v/>
      </c>
      <c r="J91" s="53" t="str">
        <f t="shared" si="12"/>
        <v/>
      </c>
      <c r="K91" s="54" t="str">
        <f>IFERROR(IF(C91="DIA","DIA",IF(A91="","",VLOOKUP(J91,'CITAS SOLICITADAS CUENTA'!A:G,5,FALSE))),"ERROR")</f>
        <v/>
      </c>
      <c r="L91" s="55" t="str">
        <f>IFERROR(IF(C91="DIA","HORA",IF(A91="","",VLOOKUP(J91,'CITAS SOLICITADAS CUENTA'!A:G,6,FALSE))),"ERROR")</f>
        <v/>
      </c>
      <c r="M91" s="39" t="str">
        <f>IFERROR(IF(C91="DIA","ESTACION",IF(A91="","",VLOOKUP(J91,'CITAS SOLICITADAS CUENTA'!A:G,4,FALSE))),"ERROR")</f>
        <v/>
      </c>
      <c r="N91" s="56" t="str">
        <f>IFERROR(IF(C91="DIA","TIPO ITV",IF(A91="","",VLOOKUP(J91,'CITAS SOLICITADAS CUENTA'!A:G,7,FALSE))),"ERROR")</f>
        <v/>
      </c>
      <c r="O91" s="57" t="str">
        <f t="shared" si="9"/>
        <v/>
      </c>
      <c r="P91" s="33"/>
      <c r="Q91" s="39" t="str">
        <f>IFERROR(IF(C91="DIA","TIP ITV SOLI",IF(E91="","",IF(VLOOKUP(E91,'RELACION MATRICULAS'!C:D,2,FALSE)="FURGONETA",0,IF(VLOOKUP(E91,'RELACION MATRICULAS'!C:D,2,FALSE)="BUS",1,666)))),"ERROR")</f>
        <v/>
      </c>
      <c r="R91" s="56" t="str">
        <f t="shared" si="10"/>
        <v/>
      </c>
      <c r="S91" s="33"/>
      <c r="T91" s="36"/>
    </row>
    <row r="92" spans="1:20" ht="26.25">
      <c r="A92" s="33" t="str">
        <f t="shared" si="13"/>
        <v/>
      </c>
      <c r="B92" s="58" t="str">
        <f t="shared" si="11"/>
        <v/>
      </c>
      <c r="C92" s="62"/>
      <c r="D92" s="63"/>
      <c r="E92" s="60"/>
      <c r="F92" s="64"/>
      <c r="G92" s="65" t="str">
        <f>IF(C92="","",IF(E92="","LIBRE",IF(E92="CITA DE 2","CITA DE 2",VLOOKUP(E92,FLOTA!A:E,5))))</f>
        <v/>
      </c>
      <c r="H92" s="65" t="str">
        <f>IF(E92="","",IF(G92="CITA DE 2","SEGUNDAS",VLOOKUP(E92,'RELACION MATRICULAS'!A:B,2,FALSE)))</f>
        <v/>
      </c>
      <c r="I92" s="61" t="str">
        <f>IFERROR(IF(C92="DIA","CITA CON MATRICULA",IF(A92="","",IF(J92="","",VLOOKUP(J92,'CITAS SOLICITADAS CUENTA'!A:C,3,FALSE)))),"REVISAR CITA")</f>
        <v/>
      </c>
      <c r="J92" s="53" t="str">
        <f t="shared" si="12"/>
        <v/>
      </c>
      <c r="K92" s="54" t="str">
        <f>IFERROR(IF(C92="DIA","DIA",IF(A92="","",VLOOKUP(J92,'CITAS SOLICITADAS CUENTA'!A:G,5,FALSE))),"ERROR")</f>
        <v/>
      </c>
      <c r="L92" s="55" t="str">
        <f>IFERROR(IF(C92="DIA","HORA",IF(A92="","",VLOOKUP(J92,'CITAS SOLICITADAS CUENTA'!A:G,6,FALSE))),"ERROR")</f>
        <v/>
      </c>
      <c r="M92" s="39" t="str">
        <f>IFERROR(IF(C92="DIA","ESTACION",IF(A92="","",VLOOKUP(J92,'CITAS SOLICITADAS CUENTA'!A:G,4,FALSE))),"ERROR")</f>
        <v/>
      </c>
      <c r="N92" s="56" t="str">
        <f>IFERROR(IF(C92="DIA","TIPO ITV",IF(A92="","",VLOOKUP(J92,'CITAS SOLICITADAS CUENTA'!A:G,7,FALSE))),"ERROR")</f>
        <v/>
      </c>
      <c r="O92" s="57" t="str">
        <f t="shared" si="9"/>
        <v/>
      </c>
      <c r="P92" s="33"/>
      <c r="Q92" s="39" t="str">
        <f>IFERROR(IF(C92="DIA","TIP ITV SOLI",IF(E92="","",IF(VLOOKUP(E92,'RELACION MATRICULAS'!C:D,2,FALSE)="FURGONETA",0,IF(VLOOKUP(E92,'RELACION MATRICULAS'!C:D,2,FALSE)="BUS",1,666)))),"ERROR")</f>
        <v/>
      </c>
      <c r="R92" s="56" t="str">
        <f t="shared" si="10"/>
        <v/>
      </c>
      <c r="S92" s="33"/>
      <c r="T92" s="36"/>
    </row>
    <row r="93" spans="1:20" ht="26.25">
      <c r="A93" s="33" t="str">
        <f t="shared" si="13"/>
        <v/>
      </c>
      <c r="B93" s="58" t="str">
        <f t="shared" si="11"/>
        <v/>
      </c>
      <c r="C93" s="62"/>
      <c r="D93" s="63"/>
      <c r="E93" s="60"/>
      <c r="F93" s="64"/>
      <c r="G93" s="65" t="str">
        <f>IF(C93="","",IF(E93="","LIBRE",IF(E93="CITA DE 2","CITA DE 2",VLOOKUP(E93,FLOTA!A:E,5))))</f>
        <v/>
      </c>
      <c r="H93" s="65" t="str">
        <f>IF(E93="","",IF(G93="CITA DE 2","SEGUNDAS",VLOOKUP(E93,'RELACION MATRICULAS'!A:B,2,FALSE)))</f>
        <v/>
      </c>
      <c r="I93" s="61" t="str">
        <f>IFERROR(IF(C93="DIA","CITA CON MATRICULA",IF(A93="","",IF(J93="","",VLOOKUP(J93,'CITAS SOLICITADAS CUENTA'!A:C,3,FALSE)))),"REVISAR CITA")</f>
        <v/>
      </c>
      <c r="J93" s="53" t="str">
        <f t="shared" si="12"/>
        <v/>
      </c>
      <c r="K93" s="54" t="str">
        <f>IFERROR(IF(C93="DIA","DIA",IF(A93="","",VLOOKUP(J93,'CITAS SOLICITADAS CUENTA'!A:G,5,FALSE))),"ERROR")</f>
        <v/>
      </c>
      <c r="L93" s="55" t="str">
        <f>IFERROR(IF(C93="DIA","HORA",IF(A93="","",VLOOKUP(J93,'CITAS SOLICITADAS CUENTA'!A:G,6,FALSE))),"ERROR")</f>
        <v/>
      </c>
      <c r="M93" s="39" t="str">
        <f>IFERROR(IF(C93="DIA","ESTACION",IF(A93="","",VLOOKUP(J93,'CITAS SOLICITADAS CUENTA'!A:G,4,FALSE))),"ERROR")</f>
        <v/>
      </c>
      <c r="N93" s="56" t="str">
        <f>IFERROR(IF(C93="DIA","TIPO ITV",IF(A93="","",VLOOKUP(J93,'CITAS SOLICITADAS CUENTA'!A:G,7,FALSE))),"ERROR")</f>
        <v/>
      </c>
      <c r="O93" s="57" t="str">
        <f t="shared" si="9"/>
        <v/>
      </c>
      <c r="P93" s="33"/>
      <c r="Q93" s="39" t="str">
        <f>IFERROR(IF(C93="DIA","TIP ITV SOLI",IF(E93="","",IF(VLOOKUP(E93,'RELACION MATRICULAS'!C:D,2,FALSE)="FURGONETA",0,IF(VLOOKUP(E93,'RELACION MATRICULAS'!C:D,2,FALSE)="BUS",1,666)))),"ERROR")</f>
        <v/>
      </c>
      <c r="R93" s="56" t="str">
        <f t="shared" si="10"/>
        <v/>
      </c>
      <c r="S93" s="33"/>
      <c r="T93" s="36"/>
    </row>
    <row r="94" spans="1:20" ht="26.25">
      <c r="A94" s="33"/>
      <c r="B94" s="58" t="str">
        <f t="shared" si="11"/>
        <v/>
      </c>
      <c r="C94" s="66"/>
      <c r="D94" s="67"/>
      <c r="E94" s="68"/>
      <c r="F94" s="68"/>
      <c r="G94" s="66"/>
      <c r="H94" s="66"/>
      <c r="I94" s="61" t="str">
        <f>IFERROR(IF(C94="DIA","CITA CON MATRICULA",IF(A94="","",IF(J94="","",VLOOKUP(J94,'CITAS SOLICITADAS CUENTA'!A:C,3,FALSE)))),"REVISAR CITA")</f>
        <v/>
      </c>
      <c r="J94" s="53" t="str">
        <f t="shared" si="12"/>
        <v/>
      </c>
      <c r="K94" s="54" t="str">
        <f>IFERROR(IF(C94="DIA","DIA",IF(A94="","",VLOOKUP(J94,'CITAS SOLICITADAS CUENTA'!A:G,5,FALSE))),"ERROR")</f>
        <v/>
      </c>
      <c r="L94" s="55" t="str">
        <f>IFERROR(IF(C94="DIA","HORA",IF(A94="","",VLOOKUP(J94,'CITAS SOLICITADAS CUENTA'!A:G,6,FALSE))),"ERROR")</f>
        <v/>
      </c>
      <c r="M94" s="39" t="str">
        <f>IFERROR(IF(C94="DIA","ESTACION",IF(A94="","",VLOOKUP(J94,'CITAS SOLICITADAS CUENTA'!A:G,4,FALSE))),"ERROR")</f>
        <v/>
      </c>
      <c r="N94" s="56" t="str">
        <f>IFERROR(IF(C94="DIA","TIPO ITV",IF(A94="","",VLOOKUP(J94,'CITAS SOLICITADAS CUENTA'!A:G,7,FALSE))),"ERROR")</f>
        <v/>
      </c>
      <c r="O94" s="57" t="str">
        <f t="shared" si="9"/>
        <v/>
      </c>
      <c r="P94" s="33"/>
      <c r="Q94" s="39" t="str">
        <f>IFERROR(IF(C94="DIA","TIP ITV SOLI",IF(E94="","",IF(VLOOKUP(E94,'RELACION MATRICULAS'!C:D,2,FALSE)="FURGONETA",0,IF(VLOOKUP(E94,'RELACION MATRICULAS'!C:D,2,FALSE)="BUS",1,666)))),"ERROR")</f>
        <v/>
      </c>
      <c r="R94" s="56" t="str">
        <f t="shared" si="10"/>
        <v/>
      </c>
      <c r="S94" s="33"/>
      <c r="T94" s="36"/>
    </row>
    <row r="95" spans="1:20" ht="26.25">
      <c r="A95" s="33"/>
      <c r="B95" s="58" t="str">
        <f t="shared" si="11"/>
        <v/>
      </c>
      <c r="C95" s="68"/>
      <c r="D95" s="68"/>
      <c r="E95" s="68"/>
      <c r="F95" s="69" t="s">
        <v>140</v>
      </c>
      <c r="G95" s="70" t="s">
        <v>141</v>
      </c>
      <c r="H95" s="71" t="s">
        <v>142</v>
      </c>
      <c r="I95" s="61" t="str">
        <f>IFERROR(IF(C95="DIA","CITA CON MATRICULA",IF(A95="","",IF(J95="","",VLOOKUP(J95,'CITAS SOLICITADAS CUENTA'!A:C,3,FALSE)))),"REVISAR CITA")</f>
        <v/>
      </c>
      <c r="J95" s="53" t="str">
        <f t="shared" si="12"/>
        <v/>
      </c>
      <c r="K95" s="54" t="str">
        <f>IFERROR(IF(C95="DIA","DIA",IF(A95="","",VLOOKUP(J95,'CITAS SOLICITADAS CUENTA'!A:G,5,FALSE))),"ERROR")</f>
        <v/>
      </c>
      <c r="L95" s="55" t="str">
        <f>IFERROR(IF(C95="DIA","HORA",IF(A95="","",VLOOKUP(J95,'CITAS SOLICITADAS CUENTA'!A:G,6,FALSE))),"ERROR")</f>
        <v/>
      </c>
      <c r="M95" s="39" t="str">
        <f>IFERROR(IF(C95="DIA","ESTACION",IF(A95="","",VLOOKUP(J95,'CITAS SOLICITADAS CUENTA'!A:G,4,FALSE))),"ERROR")</f>
        <v/>
      </c>
      <c r="N95" s="56" t="str">
        <f>IFERROR(IF(C95="DIA","TIPO ITV",IF(A95="","",VLOOKUP(J95,'CITAS SOLICITADAS CUENTA'!A:G,7,FALSE))),"ERROR")</f>
        <v/>
      </c>
      <c r="O95" s="57" t="str">
        <f t="shared" si="9"/>
        <v/>
      </c>
      <c r="P95" s="33"/>
      <c r="Q95" s="39" t="str">
        <f>IFERROR(IF(C95="DIA","TIP ITV SOLI",IF(E95="","",IF(VLOOKUP(E95,'RELACION MATRICULAS'!C:D,2,FALSE)="FURGONETA",0,IF(VLOOKUP(E95,'RELACION MATRICULAS'!C:D,2,FALSE)="BUS",1,666)))),"ERROR")</f>
        <v/>
      </c>
      <c r="R95" s="56" t="str">
        <f t="shared" si="10"/>
        <v/>
      </c>
      <c r="S95" s="33"/>
      <c r="T95" s="36"/>
    </row>
    <row r="96" spans="1:20" ht="15.75">
      <c r="A96" s="33"/>
      <c r="B96" s="58" t="str">
        <f t="shared" si="11"/>
        <v/>
      </c>
      <c r="C96" s="72"/>
      <c r="D96" s="72"/>
      <c r="E96" s="72"/>
      <c r="F96" s="72"/>
      <c r="G96" s="72"/>
      <c r="H96" s="72"/>
      <c r="I96" s="61" t="str">
        <f>IFERROR(IF(C96="DIA","CITA CON MATRICULA",IF(A96="","",IF(J96="","",VLOOKUP(J96,'CITAS SOLICITADAS CUENTA'!A:C,3,FALSE)))),"REVISAR CITA")</f>
        <v/>
      </c>
      <c r="J96" s="53" t="str">
        <f t="shared" si="12"/>
        <v/>
      </c>
      <c r="K96" s="54" t="str">
        <f>IFERROR(IF(C96="DIA","DIA",IF(A96="","",VLOOKUP(J96,'CITAS SOLICITADAS CUENTA'!A:G,5,FALSE))),"ERROR")</f>
        <v/>
      </c>
      <c r="L96" s="55" t="str">
        <f>IFERROR(IF(C96="DIA","HORA",IF(A96="","",VLOOKUP(J96,'CITAS SOLICITADAS CUENTA'!A:G,6,FALSE))),"ERROR")</f>
        <v/>
      </c>
      <c r="M96" s="39" t="str">
        <f>IFERROR(IF(C96="DIA","ESTACION",IF(A96="","",VLOOKUP(J96,'CITAS SOLICITADAS CUENTA'!A:G,4,FALSE))),"ERROR")</f>
        <v/>
      </c>
      <c r="N96" s="56" t="str">
        <f>IFERROR(IF(C96="DIA","TIPO ITV",IF(A96="","",VLOOKUP(J96,'CITAS SOLICITADAS CUENTA'!A:G,7,FALSE))),"ERROR")</f>
        <v/>
      </c>
      <c r="O96" s="57" t="str">
        <f t="shared" si="9"/>
        <v/>
      </c>
      <c r="P96" s="33"/>
      <c r="Q96" s="39" t="str">
        <f>IFERROR(IF(C96="DIA","TIP ITV SOLI",IF(E96="","",IF(VLOOKUP(E96,'RELACION MATRICULAS'!C:D,2,FALSE)="FURGONETA",0,IF(VLOOKUP(E96,'RELACION MATRICULAS'!C:D,2,FALSE)="BUS",1,666)))),"ERROR")</f>
        <v/>
      </c>
      <c r="R96" s="56" t="str">
        <f t="shared" si="10"/>
        <v/>
      </c>
      <c r="S96" s="33"/>
      <c r="T96" s="36"/>
    </row>
    <row r="97" spans="1:20" ht="26.25">
      <c r="A97" s="33"/>
      <c r="B97" s="58" t="str">
        <f t="shared" si="11"/>
        <v/>
      </c>
      <c r="C97" s="110" t="s">
        <v>151</v>
      </c>
      <c r="D97" s="111"/>
      <c r="E97" s="111"/>
      <c r="F97" s="111"/>
      <c r="G97" s="111"/>
      <c r="H97" s="112"/>
      <c r="I97" s="61" t="str">
        <f>IFERROR(IF(C97="DIA","CITA CON MATRICULA",IF(A97="","",IF(J97="","",VLOOKUP(J97,'CITAS SOLICITADAS CUENTA'!A:C,3,FALSE)))),"REVISAR CITA")</f>
        <v/>
      </c>
      <c r="J97" s="53" t="str">
        <f t="shared" si="12"/>
        <v/>
      </c>
      <c r="K97" s="54" t="str">
        <f>IFERROR(IF(C97="DIA","DIA",IF(A97="","",VLOOKUP(J97,'CITAS SOLICITADAS CUENTA'!A:G,5,FALSE))),"ERROR")</f>
        <v/>
      </c>
      <c r="L97" s="55" t="str">
        <f>IFERROR(IF(C97="DIA","HORA",IF(A97="","",VLOOKUP(J97,'CITAS SOLICITADAS CUENTA'!A:G,6,FALSE))),"ERROR")</f>
        <v/>
      </c>
      <c r="M97" s="39" t="str">
        <f>IFERROR(IF(C97="DIA","ESTACION",IF(A97="","",VLOOKUP(J97,'CITAS SOLICITADAS CUENTA'!A:G,4,FALSE))),"ERROR")</f>
        <v/>
      </c>
      <c r="N97" s="56" t="str">
        <f>IFERROR(IF(C97="DIA","TIPO ITV",IF(A97="","",VLOOKUP(J97,'CITAS SOLICITADAS CUENTA'!A:G,7,FALSE))),"ERROR")</f>
        <v/>
      </c>
      <c r="O97" s="57" t="str">
        <f t="shared" si="9"/>
        <v/>
      </c>
      <c r="P97" s="33"/>
      <c r="Q97" s="39" t="str">
        <f>IFERROR(IF(C97="DIA","TIP ITV SOLI",IF(E97="","",IF(VLOOKUP(E97,'RELACION MATRICULAS'!C:D,2,FALSE)="FURGONETA",0,IF(VLOOKUP(E97,'RELACION MATRICULAS'!C:D,2,FALSE)="BUS",1,666)))),"ERROR")</f>
        <v/>
      </c>
      <c r="R97" s="56" t="str">
        <f t="shared" si="10"/>
        <v/>
      </c>
      <c r="S97" s="33"/>
      <c r="T97" s="36"/>
    </row>
    <row r="98" spans="1:20" ht="30.75" customHeight="1">
      <c r="A98" s="33"/>
      <c r="B98" s="58" t="str">
        <f t="shared" si="11"/>
        <v>DIASEM</v>
      </c>
      <c r="C98" s="59" t="s">
        <v>6</v>
      </c>
      <c r="D98" s="59" t="s">
        <v>136</v>
      </c>
      <c r="E98" s="59" t="s">
        <v>137</v>
      </c>
      <c r="F98" s="60" t="s">
        <v>138</v>
      </c>
      <c r="G98" s="59" t="s">
        <v>139</v>
      </c>
      <c r="H98" s="60" t="s">
        <v>13</v>
      </c>
      <c r="I98" s="61" t="str">
        <f>IFERROR(IF(C98="DIA","CITA CON MATRICULA",IF(A98="","",IF(J98="","",VLOOKUP(J98,'CITAS SOLICITADAS CUENTA'!A:C,3,FALSE)))),"REVISAR CITA")</f>
        <v>CITA CON MATRICULA</v>
      </c>
      <c r="J98" s="53" t="str">
        <f t="shared" si="12"/>
        <v>COMPROBACION CITA</v>
      </c>
      <c r="K98" s="54" t="str">
        <f>IFERROR(IF(C98="DIA","DIA",IF(A98="","",VLOOKUP(J98,'CITAS SOLICITADAS CUENTA'!A:G,5,FALSE))),"ERROR")</f>
        <v>DIA</v>
      </c>
      <c r="L98" s="55" t="str">
        <f>IFERROR(IF(C98="DIA","HORA",IF(A98="","",VLOOKUP(J98,'CITAS SOLICITADAS CUENTA'!A:G,6,FALSE))),"ERROR")</f>
        <v>HORA</v>
      </c>
      <c r="M98" s="39" t="str">
        <f>IFERROR(IF(C98="DIA","ESTACION",IF(A98="","",VLOOKUP(J98,'CITAS SOLICITADAS CUENTA'!A:G,4,FALSE))),"ERROR")</f>
        <v>ESTACION</v>
      </c>
      <c r="N98" s="56" t="str">
        <f>IFERROR(IF(C98="DIA","TIPO ITV",IF(A98="","",VLOOKUP(J98,'CITAS SOLICITADAS CUENTA'!A:G,7,FALSE))),"ERROR")</f>
        <v>TIPO ITV</v>
      </c>
      <c r="O98" s="57" t="str">
        <f t="shared" si="9"/>
        <v>COMPROBACION FECHA LIMITE CITA ITV</v>
      </c>
      <c r="P98" s="33"/>
      <c r="Q98" s="39" t="str">
        <f>IFERROR(IF(C98="DIA","TIP ITV SOLI",IF(E98="","",IF(VLOOKUP(E98,'RELACION MATRICULAS'!C:D,2,FALSE)="FURGONETA",0,IF(VLOOKUP(E98,'RELACION MATRICULAS'!C:D,2,FALSE)="BUS",1,666)))),"ERROR")</f>
        <v>TIP ITV SOLI</v>
      </c>
      <c r="R98" s="56" t="str">
        <f t="shared" si="10"/>
        <v>TIP ITV SOLI</v>
      </c>
      <c r="S98" s="33"/>
      <c r="T98" s="36"/>
    </row>
    <row r="99" spans="1:20" ht="26.25">
      <c r="A99" s="33" t="str">
        <f t="shared" ref="A99:A110" si="14">IF(C99="","",WEEKDAY(C99))</f>
        <v/>
      </c>
      <c r="B99" s="58" t="str">
        <f t="shared" si="11"/>
        <v/>
      </c>
      <c r="C99" s="62"/>
      <c r="D99" s="63"/>
      <c r="E99" s="60"/>
      <c r="F99" s="64"/>
      <c r="G99" s="65" t="str">
        <f>IF(C99="","",IF(E99="","LIBRE",IF(E99="CITA DE 2","CITA DE 2",VLOOKUP(E99,FLOTA!A:E,5))))</f>
        <v/>
      </c>
      <c r="H99" s="65" t="str">
        <f>IF(E99="","",IF(G99="CITA DE 2","SEGUNDAS",VLOOKUP(E99,'RELACION MATRICULAS'!A:B,2,FALSE)))</f>
        <v/>
      </c>
      <c r="I99" s="61" t="str">
        <f>IFERROR(IF(C99="DIA","CITA CON MATRICULA",IF(A99="","",IF(J99="","",VLOOKUP(J99,'CITAS SOLICITADAS CUENTA'!A:C,3,FALSE)))),"REVISAR CITA")</f>
        <v/>
      </c>
      <c r="J99" s="53" t="str">
        <f t="shared" si="12"/>
        <v/>
      </c>
      <c r="K99" s="54" t="str">
        <f>IFERROR(IF(C99="DIA","DIA",IF(A99="","",VLOOKUP(J99,'CITAS SOLICITADAS CUENTA'!A:G,5,FALSE))),"ERROR")</f>
        <v/>
      </c>
      <c r="L99" s="55" t="str">
        <f>IFERROR(IF(C99="DIA","HORA",IF(A99="","",VLOOKUP(J99,'CITAS SOLICITADAS CUENTA'!A:G,6,FALSE))),"ERROR")</f>
        <v/>
      </c>
      <c r="M99" s="39" t="str">
        <f>IFERROR(IF(C99="DIA","ESTACION",IF(A99="","",VLOOKUP(J99,'CITAS SOLICITADAS CUENTA'!A:G,4,FALSE))),"ERROR")</f>
        <v/>
      </c>
      <c r="N99" s="56" t="str">
        <f>IFERROR(IF(C99="DIA","TIPO ITV",IF(A99="","",VLOOKUP(J99,'CITAS SOLICITADAS CUENTA'!A:G,7,FALSE))),"ERROR")</f>
        <v/>
      </c>
      <c r="O99" s="57" t="str">
        <f t="shared" si="9"/>
        <v/>
      </c>
      <c r="P99" s="33"/>
      <c r="Q99" s="39" t="str">
        <f>IFERROR(IF(C99="DIA","TIP ITV SOLI",IF(E99="","",IF(VLOOKUP(E99,'RELACION MATRICULAS'!C:D,2,FALSE)="FURGONETA",0,IF(VLOOKUP(E99,'RELACION MATRICULAS'!C:D,2,FALSE)="BUS",1,666)))),"ERROR")</f>
        <v/>
      </c>
      <c r="R99" s="56" t="str">
        <f t="shared" si="10"/>
        <v/>
      </c>
      <c r="S99" s="33"/>
      <c r="T99" s="36"/>
    </row>
    <row r="100" spans="1:20" ht="26.25">
      <c r="A100" s="33" t="str">
        <f t="shared" si="14"/>
        <v/>
      </c>
      <c r="B100" s="58" t="str">
        <f t="shared" si="11"/>
        <v/>
      </c>
      <c r="C100" s="62"/>
      <c r="D100" s="63"/>
      <c r="E100" s="60"/>
      <c r="F100" s="64"/>
      <c r="G100" s="65" t="str">
        <f>IF(C100="","",IF(E100="","LIBRE",IF(E100="CITA DE 2","CITA DE 2",VLOOKUP(E100,FLOTA!A:E,5))))</f>
        <v/>
      </c>
      <c r="H100" s="65" t="str">
        <f>IF(E100="","",IF(G100="CITA DE 2","SEGUNDAS",VLOOKUP(E100,'RELACION MATRICULAS'!A:B,2,FALSE)))</f>
        <v/>
      </c>
      <c r="I100" s="61" t="str">
        <f>IFERROR(IF(C100="DIA","CITA CON MATRICULA",IF(A100="","",IF(J100="","",VLOOKUP(J100,'CITAS SOLICITADAS CUENTA'!A:C,3,FALSE)))),"REVISAR CITA")</f>
        <v/>
      </c>
      <c r="J100" s="53" t="str">
        <f t="shared" si="12"/>
        <v/>
      </c>
      <c r="K100" s="54" t="str">
        <f>IFERROR(IF(C100="DIA","DIA",IF(A100="","",VLOOKUP(J100,'CITAS SOLICITADAS CUENTA'!A:G,5,FALSE))),"ERROR")</f>
        <v/>
      </c>
      <c r="L100" s="55" t="str">
        <f>IFERROR(IF(C100="DIA","HORA",IF(A100="","",VLOOKUP(J100,'CITAS SOLICITADAS CUENTA'!A:G,6,FALSE))),"ERROR")</f>
        <v/>
      </c>
      <c r="M100" s="39" t="str">
        <f>IFERROR(IF(C100="DIA","ESTACION",IF(A100="","",VLOOKUP(J100,'CITAS SOLICITADAS CUENTA'!A:G,4,FALSE))),"ERROR")</f>
        <v/>
      </c>
      <c r="N100" s="56" t="str">
        <f>IFERROR(IF(C100="DIA","TIPO ITV",IF(A100="","",VLOOKUP(J100,'CITAS SOLICITADAS CUENTA'!A:G,7,FALSE))),"ERROR")</f>
        <v/>
      </c>
      <c r="O100" s="57" t="str">
        <f t="shared" si="9"/>
        <v/>
      </c>
      <c r="P100" s="33"/>
      <c r="Q100" s="39" t="str">
        <f>IFERROR(IF(C100="DIA","TIP ITV SOLI",IF(E100="","",IF(VLOOKUP(E100,'RELACION MATRICULAS'!C:D,2,FALSE)="FURGONETA",0,IF(VLOOKUP(E100,'RELACION MATRICULAS'!C:D,2,FALSE)="BUS",1,666)))),"ERROR")</f>
        <v/>
      </c>
      <c r="R100" s="56" t="str">
        <f t="shared" si="10"/>
        <v/>
      </c>
      <c r="S100" s="33"/>
      <c r="T100" s="36"/>
    </row>
    <row r="101" spans="1:20" ht="26.25">
      <c r="A101" s="33" t="str">
        <f t="shared" si="14"/>
        <v/>
      </c>
      <c r="B101" s="58" t="str">
        <f t="shared" si="11"/>
        <v/>
      </c>
      <c r="C101" s="62"/>
      <c r="D101" s="63"/>
      <c r="E101" s="60"/>
      <c r="F101" s="64"/>
      <c r="G101" s="65" t="str">
        <f>IF(C101="","",IF(E101="","LIBRE",IF(E101="CITA DE 2","CITA DE 2",VLOOKUP(E101,FLOTA!A:E,5))))</f>
        <v/>
      </c>
      <c r="H101" s="65" t="str">
        <f>IF(E101="","",IF(G101="CITA DE 2","SEGUNDAS",VLOOKUP(E101,'RELACION MATRICULAS'!A:B,2,FALSE)))</f>
        <v/>
      </c>
      <c r="I101" s="61" t="str">
        <f>IFERROR(IF(C101="DIA","CITA CON MATRICULA",IF(A101="","",IF(J101="","",VLOOKUP(J101,'CITAS SOLICITADAS CUENTA'!A:C,3,FALSE)))),"REVISAR CITA")</f>
        <v/>
      </c>
      <c r="J101" s="53" t="str">
        <f t="shared" si="12"/>
        <v/>
      </c>
      <c r="K101" s="54" t="str">
        <f>IFERROR(IF(C101="DIA","DIA",IF(A101="","",VLOOKUP(J101,'CITAS SOLICITADAS CUENTA'!A:G,5,FALSE))),"ERROR")</f>
        <v/>
      </c>
      <c r="L101" s="55" t="str">
        <f>IFERROR(IF(C101="DIA","HORA",IF(A101="","",VLOOKUP(J101,'CITAS SOLICITADAS CUENTA'!A:G,6,FALSE))),"ERROR")</f>
        <v/>
      </c>
      <c r="M101" s="39" t="str">
        <f>IFERROR(IF(C101="DIA","ESTACION",IF(A101="","",VLOOKUP(J101,'CITAS SOLICITADAS CUENTA'!A:G,4,FALSE))),"ERROR")</f>
        <v/>
      </c>
      <c r="N101" s="56" t="str">
        <f>IFERROR(IF(C101="DIA","TIPO ITV",IF(A101="","",VLOOKUP(J101,'CITAS SOLICITADAS CUENTA'!A:G,7,FALSE))),"ERROR")</f>
        <v/>
      </c>
      <c r="O101" s="57" t="str">
        <f t="shared" si="9"/>
        <v/>
      </c>
      <c r="P101" s="33"/>
      <c r="Q101" s="39" t="str">
        <f>IFERROR(IF(C101="DIA","TIP ITV SOLI",IF(E101="","",IF(VLOOKUP(E101,'RELACION MATRICULAS'!C:D,2,FALSE)="FURGONETA",0,IF(VLOOKUP(E101,'RELACION MATRICULAS'!C:D,2,FALSE)="BUS",1,666)))),"ERROR")</f>
        <v/>
      </c>
      <c r="R101" s="56" t="str">
        <f t="shared" si="10"/>
        <v/>
      </c>
      <c r="S101" s="33"/>
      <c r="T101" s="36"/>
    </row>
    <row r="102" spans="1:20" ht="26.25">
      <c r="A102" s="33" t="str">
        <f t="shared" si="14"/>
        <v/>
      </c>
      <c r="B102" s="58" t="str">
        <f t="shared" si="11"/>
        <v/>
      </c>
      <c r="C102" s="62"/>
      <c r="D102" s="63"/>
      <c r="E102" s="60"/>
      <c r="F102" s="64"/>
      <c r="G102" s="65" t="str">
        <f>IF(C102="","",IF(E102="","LIBRE",IF(E102="CITA DE 2","CITA DE 2",VLOOKUP(E102,FLOTA!A:E,5))))</f>
        <v/>
      </c>
      <c r="H102" s="65" t="str">
        <f>IF(E102="","",IF(G102="CITA DE 2","SEGUNDAS",VLOOKUP(E102,'RELACION MATRICULAS'!A:B,2,FALSE)))</f>
        <v/>
      </c>
      <c r="I102" s="61" t="str">
        <f>IFERROR(IF(C102="DIA","CITA CON MATRICULA",IF(A102="","",IF(J102="","",VLOOKUP(J102,'CITAS SOLICITADAS CUENTA'!A:C,3,FALSE)))),"REVISAR CITA")</f>
        <v/>
      </c>
      <c r="J102" s="53" t="str">
        <f t="shared" si="12"/>
        <v/>
      </c>
      <c r="K102" s="54" t="str">
        <f>IFERROR(IF(C102="DIA","DIA",IF(A102="","",VLOOKUP(J102,'CITAS SOLICITADAS CUENTA'!A:G,5,FALSE))),"ERROR")</f>
        <v/>
      </c>
      <c r="L102" s="55" t="str">
        <f>IFERROR(IF(C102="DIA","HORA",IF(A102="","",VLOOKUP(J102,'CITAS SOLICITADAS CUENTA'!A:G,6,FALSE))),"ERROR")</f>
        <v/>
      </c>
      <c r="M102" s="39" t="str">
        <f>IFERROR(IF(C102="DIA","ESTACION",IF(A102="","",VLOOKUP(J102,'CITAS SOLICITADAS CUENTA'!A:G,4,FALSE))),"ERROR")</f>
        <v/>
      </c>
      <c r="N102" s="56" t="str">
        <f>IFERROR(IF(C102="DIA","TIPO ITV",IF(A102="","",VLOOKUP(J102,'CITAS SOLICITADAS CUENTA'!A:G,7,FALSE))),"ERROR")</f>
        <v/>
      </c>
      <c r="O102" s="57" t="str">
        <f t="shared" si="9"/>
        <v/>
      </c>
      <c r="P102" s="33"/>
      <c r="Q102" s="39" t="str">
        <f>IFERROR(IF(C102="DIA","TIP ITV SOLI",IF(E102="","",IF(VLOOKUP(E102,'RELACION MATRICULAS'!C:D,2,FALSE)="FURGONETA",0,IF(VLOOKUP(E102,'RELACION MATRICULAS'!C:D,2,FALSE)="BUS",1,666)))),"ERROR")</f>
        <v/>
      </c>
      <c r="R102" s="56" t="str">
        <f t="shared" si="10"/>
        <v/>
      </c>
      <c r="S102" s="33"/>
      <c r="T102" s="36"/>
    </row>
    <row r="103" spans="1:20" ht="26.25">
      <c r="A103" s="33" t="str">
        <f t="shared" si="14"/>
        <v/>
      </c>
      <c r="B103" s="58" t="str">
        <f t="shared" si="11"/>
        <v/>
      </c>
      <c r="C103" s="62"/>
      <c r="D103" s="63"/>
      <c r="E103" s="60"/>
      <c r="F103" s="64"/>
      <c r="G103" s="65" t="str">
        <f>IF(C103="","",IF(E103="","LIBRE",IF(E103="CITA DE 2","CITA DE 2",VLOOKUP(E103,FLOTA!A:E,5))))</f>
        <v/>
      </c>
      <c r="H103" s="65" t="str">
        <f>IF(E103="","",IF(G103="CITA DE 2","SEGUNDAS",VLOOKUP(E103,'RELACION MATRICULAS'!A:B,2,FALSE)))</f>
        <v/>
      </c>
      <c r="I103" s="61" t="str">
        <f>IFERROR(IF(C103="DIA","CITA CON MATRICULA",IF(A103="","",IF(J103="","",VLOOKUP(J103,'CITAS SOLICITADAS CUENTA'!A:C,3,FALSE)))),"REVISAR CITA")</f>
        <v/>
      </c>
      <c r="J103" s="53" t="str">
        <f t="shared" si="12"/>
        <v/>
      </c>
      <c r="K103" s="54" t="str">
        <f>IFERROR(IF(C103="DIA","DIA",IF(A103="","",VLOOKUP(J103,'CITAS SOLICITADAS CUENTA'!A:G,5,FALSE))),"ERROR")</f>
        <v/>
      </c>
      <c r="L103" s="55" t="str">
        <f>IFERROR(IF(C103="DIA","HORA",IF(A103="","",VLOOKUP(J103,'CITAS SOLICITADAS CUENTA'!A:G,6,FALSE))),"ERROR")</f>
        <v/>
      </c>
      <c r="M103" s="39" t="str">
        <f>IFERROR(IF(C103="DIA","ESTACION",IF(A103="","",VLOOKUP(J103,'CITAS SOLICITADAS CUENTA'!A:G,4,FALSE))),"ERROR")</f>
        <v/>
      </c>
      <c r="N103" s="56" t="str">
        <f>IFERROR(IF(C103="DIA","TIPO ITV",IF(A103="","",VLOOKUP(J103,'CITAS SOLICITADAS CUENTA'!A:G,7,FALSE))),"ERROR")</f>
        <v/>
      </c>
      <c r="O103" s="57" t="str">
        <f t="shared" si="9"/>
        <v/>
      </c>
      <c r="P103" s="33"/>
      <c r="Q103" s="39" t="str">
        <f>IFERROR(IF(C103="DIA","TIP ITV SOLI",IF(E103="","",IF(VLOOKUP(E103,'RELACION MATRICULAS'!C:D,2,FALSE)="FURGONETA",0,IF(VLOOKUP(E103,'RELACION MATRICULAS'!C:D,2,FALSE)="BUS",1,666)))),"ERROR")</f>
        <v/>
      </c>
      <c r="R103" s="56" t="str">
        <f t="shared" si="10"/>
        <v/>
      </c>
      <c r="S103" s="33"/>
      <c r="T103" s="36"/>
    </row>
    <row r="104" spans="1:20" ht="26.25">
      <c r="A104" s="33" t="str">
        <f t="shared" si="14"/>
        <v/>
      </c>
      <c r="B104" s="58" t="str">
        <f t="shared" si="11"/>
        <v/>
      </c>
      <c r="C104" s="62"/>
      <c r="D104" s="63"/>
      <c r="E104" s="60"/>
      <c r="F104" s="64"/>
      <c r="G104" s="65" t="str">
        <f>IF(C104="","",IF(E104="","LIBRE",IF(E104="CITA DE 2","CITA DE 2",VLOOKUP(E104,FLOTA!A:E,5))))</f>
        <v/>
      </c>
      <c r="H104" s="65" t="str">
        <f>IF(E104="","",IF(G104="CITA DE 2","SEGUNDAS",VLOOKUP(E104,'RELACION MATRICULAS'!A:B,2,FALSE)))</f>
        <v/>
      </c>
      <c r="I104" s="61" t="str">
        <f>IFERROR(IF(C104="DIA","CITA CON MATRICULA",IF(A104="","",IF(J104="","",VLOOKUP(J104,'CITAS SOLICITADAS CUENTA'!A:C,3,FALSE)))),"REVISAR CITA")</f>
        <v/>
      </c>
      <c r="J104" s="53" t="str">
        <f t="shared" si="12"/>
        <v/>
      </c>
      <c r="K104" s="54" t="str">
        <f>IFERROR(IF(C104="DIA","DIA",IF(A104="","",VLOOKUP(J104,'CITAS SOLICITADAS CUENTA'!A:G,5,FALSE))),"ERROR")</f>
        <v/>
      </c>
      <c r="L104" s="55" t="str">
        <f>IFERROR(IF(C104="DIA","HORA",IF(A104="","",VLOOKUP(J104,'CITAS SOLICITADAS CUENTA'!A:G,6,FALSE))),"ERROR")</f>
        <v/>
      </c>
      <c r="M104" s="39" t="str">
        <f>IFERROR(IF(C104="DIA","ESTACION",IF(A104="","",VLOOKUP(J104,'CITAS SOLICITADAS CUENTA'!A:G,4,FALSE))),"ERROR")</f>
        <v/>
      </c>
      <c r="N104" s="56" t="str">
        <f>IFERROR(IF(C104="DIA","TIPO ITV",IF(A104="","",VLOOKUP(J104,'CITAS SOLICITADAS CUENTA'!A:G,7,FALSE))),"ERROR")</f>
        <v/>
      </c>
      <c r="O104" s="57" t="str">
        <f t="shared" si="9"/>
        <v/>
      </c>
      <c r="P104" s="33"/>
      <c r="Q104" s="39" t="str">
        <f>IFERROR(IF(C104="DIA","TIP ITV SOLI",IF(E104="","",IF(VLOOKUP(E104,'RELACION MATRICULAS'!C:D,2,FALSE)="FURGONETA",0,IF(VLOOKUP(E104,'RELACION MATRICULAS'!C:D,2,FALSE)="BUS",1,666)))),"ERROR")</f>
        <v/>
      </c>
      <c r="R104" s="56" t="str">
        <f t="shared" si="10"/>
        <v/>
      </c>
      <c r="S104" s="33"/>
      <c r="T104" s="36"/>
    </row>
    <row r="105" spans="1:20" ht="26.25">
      <c r="A105" s="33" t="str">
        <f t="shared" si="14"/>
        <v/>
      </c>
      <c r="B105" s="58" t="str">
        <f t="shared" si="11"/>
        <v/>
      </c>
      <c r="C105" s="62"/>
      <c r="D105" s="63"/>
      <c r="E105" s="60"/>
      <c r="F105" s="64"/>
      <c r="G105" s="65" t="str">
        <f>IF(C105="","",IF(E105="","LIBRE",IF(E105="CITA DE 2","CITA DE 2",VLOOKUP(E105,FLOTA!A:E,5))))</f>
        <v/>
      </c>
      <c r="H105" s="65" t="str">
        <f>IF(E105="","",IF(G105="CITA DE 2","SEGUNDAS",VLOOKUP(E105,'RELACION MATRICULAS'!A:B,2,FALSE)))</f>
        <v/>
      </c>
      <c r="I105" s="61" t="str">
        <f>IFERROR(IF(C105="DIA","CITA CON MATRICULA",IF(A105="","",IF(J105="","",VLOOKUP(J105,'CITAS SOLICITADAS CUENTA'!A:C,3,FALSE)))),"REVISAR CITA")</f>
        <v/>
      </c>
      <c r="J105" s="53" t="str">
        <f t="shared" si="12"/>
        <v/>
      </c>
      <c r="K105" s="54" t="str">
        <f>IFERROR(IF(C105="DIA","DIA",IF(A105="","",VLOOKUP(J105,'CITAS SOLICITADAS CUENTA'!A:G,5,FALSE))),"ERROR")</f>
        <v/>
      </c>
      <c r="L105" s="55" t="str">
        <f>IFERROR(IF(C105="DIA","HORA",IF(A105="","",VLOOKUP(J105,'CITAS SOLICITADAS CUENTA'!A:G,6,FALSE))),"ERROR")</f>
        <v/>
      </c>
      <c r="M105" s="39" t="str">
        <f>IFERROR(IF(C105="DIA","ESTACION",IF(A105="","",VLOOKUP(J105,'CITAS SOLICITADAS CUENTA'!A:G,4,FALSE))),"ERROR")</f>
        <v/>
      </c>
      <c r="N105" s="56" t="str">
        <f>IFERROR(IF(C105="DIA","TIPO ITV",IF(A105="","",VLOOKUP(J105,'CITAS SOLICITADAS CUENTA'!A:G,7,FALSE))),"ERROR")</f>
        <v/>
      </c>
      <c r="O105" s="57" t="str">
        <f t="shared" si="9"/>
        <v/>
      </c>
      <c r="P105" s="33"/>
      <c r="Q105" s="39" t="str">
        <f>IFERROR(IF(C105="DIA","TIP ITV SOLI",IF(E105="","",IF(VLOOKUP(E105,'RELACION MATRICULAS'!C:D,2,FALSE)="FURGONETA",0,IF(VLOOKUP(E105,'RELACION MATRICULAS'!C:D,2,FALSE)="BUS",1,666)))),"ERROR")</f>
        <v/>
      </c>
      <c r="R105" s="56" t="str">
        <f t="shared" si="10"/>
        <v/>
      </c>
      <c r="S105" s="33"/>
      <c r="T105" s="36"/>
    </row>
    <row r="106" spans="1:20" ht="26.25">
      <c r="A106" s="33" t="str">
        <f t="shared" si="14"/>
        <v/>
      </c>
      <c r="B106" s="58" t="str">
        <f t="shared" si="11"/>
        <v/>
      </c>
      <c r="C106" s="62"/>
      <c r="D106" s="63"/>
      <c r="E106" s="60"/>
      <c r="F106" s="64"/>
      <c r="G106" s="65" t="str">
        <f>IF(C106="","",IF(E106="","LIBRE",IF(E106="CITA DE 2","CITA DE 2",VLOOKUP(E106,FLOTA!A:E,5))))</f>
        <v/>
      </c>
      <c r="H106" s="65" t="str">
        <f>IF(E106="","",IF(G106="CITA DE 2","SEGUNDAS",VLOOKUP(E106,'RELACION MATRICULAS'!A:B,2,FALSE)))</f>
        <v/>
      </c>
      <c r="I106" s="61" t="str">
        <f>IFERROR(IF(C106="DIA","CITA CON MATRICULA",IF(A106="","",IF(J106="","",VLOOKUP(J106,'CITAS SOLICITADAS CUENTA'!A:C,3,FALSE)))),"REVISAR CITA")</f>
        <v/>
      </c>
      <c r="J106" s="53" t="str">
        <f t="shared" si="12"/>
        <v/>
      </c>
      <c r="K106" s="54" t="str">
        <f>IFERROR(IF(C106="DIA","DIA",IF(A106="","",VLOOKUP(J106,'CITAS SOLICITADAS CUENTA'!A:G,5,FALSE))),"ERROR")</f>
        <v/>
      </c>
      <c r="L106" s="55" t="str">
        <f>IFERROR(IF(C106="DIA","HORA",IF(A106="","",VLOOKUP(J106,'CITAS SOLICITADAS CUENTA'!A:G,6,FALSE))),"ERROR")</f>
        <v/>
      </c>
      <c r="M106" s="39" t="str">
        <f>IFERROR(IF(C106="DIA","ESTACION",IF(A106="","",VLOOKUP(J106,'CITAS SOLICITADAS CUENTA'!A:G,4,FALSE))),"ERROR")</f>
        <v/>
      </c>
      <c r="N106" s="56" t="str">
        <f>IFERROR(IF(C106="DIA","TIPO ITV",IF(A106="","",VLOOKUP(J106,'CITAS SOLICITADAS CUENTA'!A:G,7,FALSE))),"ERROR")</f>
        <v/>
      </c>
      <c r="O106" s="57" t="str">
        <f t="shared" si="9"/>
        <v/>
      </c>
      <c r="P106" s="33"/>
      <c r="Q106" s="39" t="str">
        <f>IFERROR(IF(C106="DIA","TIP ITV SOLI",IF(E106="","",IF(VLOOKUP(E106,'RELACION MATRICULAS'!C:D,2,FALSE)="FURGONETA",0,IF(VLOOKUP(E106,'RELACION MATRICULAS'!C:D,2,FALSE)="BUS",1,666)))),"ERROR")</f>
        <v/>
      </c>
      <c r="R106" s="56" t="str">
        <f t="shared" si="10"/>
        <v/>
      </c>
      <c r="S106" s="33"/>
      <c r="T106" s="36"/>
    </row>
    <row r="107" spans="1:20" ht="26.25">
      <c r="A107" s="33" t="str">
        <f t="shared" si="14"/>
        <v/>
      </c>
      <c r="B107" s="58" t="str">
        <f t="shared" si="11"/>
        <v/>
      </c>
      <c r="C107" s="62"/>
      <c r="D107" s="63"/>
      <c r="E107" s="60"/>
      <c r="F107" s="64"/>
      <c r="G107" s="65" t="str">
        <f>IF(C107="","",IF(E107="","LIBRE",IF(E107="CITA DE 2","CITA DE 2",VLOOKUP(E107,FLOTA!A:E,5))))</f>
        <v/>
      </c>
      <c r="H107" s="65" t="str">
        <f>IF(E107="","",IF(G107="CITA DE 2","SEGUNDAS",VLOOKUP(E107,'RELACION MATRICULAS'!A:B,2,FALSE)))</f>
        <v/>
      </c>
      <c r="I107" s="61" t="str">
        <f>IFERROR(IF(C107="DIA","CITA CON MATRICULA",IF(A107="","",IF(J107="","",VLOOKUP(J107,'CITAS SOLICITADAS CUENTA'!A:C,3,FALSE)))),"REVISAR CITA")</f>
        <v/>
      </c>
      <c r="J107" s="53" t="str">
        <f t="shared" si="12"/>
        <v/>
      </c>
      <c r="K107" s="54" t="str">
        <f>IFERROR(IF(C107="DIA","DIA",IF(A107="","",VLOOKUP(J107,'CITAS SOLICITADAS CUENTA'!A:G,5,FALSE))),"ERROR")</f>
        <v/>
      </c>
      <c r="L107" s="55" t="str">
        <f>IFERROR(IF(C107="DIA","HORA",IF(A107="","",VLOOKUP(J107,'CITAS SOLICITADAS CUENTA'!A:G,6,FALSE))),"ERROR")</f>
        <v/>
      </c>
      <c r="M107" s="39" t="str">
        <f>IFERROR(IF(C107="DIA","ESTACION",IF(A107="","",VLOOKUP(J107,'CITAS SOLICITADAS CUENTA'!A:G,4,FALSE))),"ERROR")</f>
        <v/>
      </c>
      <c r="N107" s="56" t="str">
        <f>IFERROR(IF(C107="DIA","TIPO ITV",IF(A107="","",VLOOKUP(J107,'CITAS SOLICITADAS CUENTA'!A:G,7,FALSE))),"ERROR")</f>
        <v/>
      </c>
      <c r="O107" s="57" t="str">
        <f t="shared" si="9"/>
        <v/>
      </c>
      <c r="P107" s="33"/>
      <c r="Q107" s="39" t="str">
        <f>IFERROR(IF(C107="DIA","TIP ITV SOLI",IF(E107="","",IF(VLOOKUP(E107,'RELACION MATRICULAS'!C:D,2,FALSE)="FURGONETA",0,IF(VLOOKUP(E107,'RELACION MATRICULAS'!C:D,2,FALSE)="BUS",1,666)))),"ERROR")</f>
        <v/>
      </c>
      <c r="R107" s="56" t="str">
        <f t="shared" si="10"/>
        <v/>
      </c>
      <c r="S107" s="33"/>
      <c r="T107" s="36"/>
    </row>
    <row r="108" spans="1:20" ht="26.25">
      <c r="A108" s="33" t="str">
        <f t="shared" si="14"/>
        <v/>
      </c>
      <c r="B108" s="58" t="str">
        <f t="shared" si="11"/>
        <v/>
      </c>
      <c r="C108" s="62"/>
      <c r="D108" s="63"/>
      <c r="E108" s="60"/>
      <c r="F108" s="64"/>
      <c r="G108" s="65" t="str">
        <f>IF(C108="","",IF(E108="","LIBRE",IF(E108="CITA DE 2","CITA DE 2",VLOOKUP(E108,FLOTA!A:E,5))))</f>
        <v/>
      </c>
      <c r="H108" s="65" t="str">
        <f>IF(E108="","",IF(G108="CITA DE 2","SEGUNDAS",VLOOKUP(E108,'RELACION MATRICULAS'!A:B,2,FALSE)))</f>
        <v/>
      </c>
      <c r="I108" s="61" t="str">
        <f>IFERROR(IF(C108="DIA","CITA CON MATRICULA",IF(A108="","",IF(J108="","",VLOOKUP(J108,'CITAS SOLICITADAS CUENTA'!A:C,3,FALSE)))),"REVISAR CITA")</f>
        <v/>
      </c>
      <c r="J108" s="53" t="str">
        <f t="shared" si="12"/>
        <v/>
      </c>
      <c r="K108" s="54" t="str">
        <f>IFERROR(IF(C108="DIA","DIA",IF(A108="","",VLOOKUP(J108,'CITAS SOLICITADAS CUENTA'!A:G,5,FALSE))),"ERROR")</f>
        <v/>
      </c>
      <c r="L108" s="55" t="str">
        <f>IFERROR(IF(C108="DIA","HORA",IF(A108="","",VLOOKUP(J108,'CITAS SOLICITADAS CUENTA'!A:G,6,FALSE))),"ERROR")</f>
        <v/>
      </c>
      <c r="M108" s="39" t="str">
        <f>IFERROR(IF(C108="DIA","ESTACION",IF(A108="","",VLOOKUP(J108,'CITAS SOLICITADAS CUENTA'!A:G,4,FALSE))),"ERROR")</f>
        <v/>
      </c>
      <c r="N108" s="56" t="str">
        <f>IFERROR(IF(C108="DIA","TIPO ITV",IF(A108="","",VLOOKUP(J108,'CITAS SOLICITADAS CUENTA'!A:G,7,FALSE))),"ERROR")</f>
        <v/>
      </c>
      <c r="O108" s="57" t="str">
        <f t="shared" si="9"/>
        <v/>
      </c>
      <c r="P108" s="33"/>
      <c r="Q108" s="39" t="str">
        <f>IFERROR(IF(C108="DIA","TIP ITV SOLI",IF(E108="","",IF(VLOOKUP(E108,'RELACION MATRICULAS'!C:D,2,FALSE)="FURGONETA",0,IF(VLOOKUP(E108,'RELACION MATRICULAS'!C:D,2,FALSE)="BUS",1,666)))),"ERROR")</f>
        <v/>
      </c>
      <c r="R108" s="56" t="str">
        <f t="shared" si="10"/>
        <v/>
      </c>
      <c r="S108" s="33"/>
      <c r="T108" s="36"/>
    </row>
    <row r="109" spans="1:20" ht="26.25">
      <c r="A109" s="33" t="str">
        <f t="shared" si="14"/>
        <v/>
      </c>
      <c r="B109" s="58" t="str">
        <f t="shared" si="11"/>
        <v/>
      </c>
      <c r="C109" s="62"/>
      <c r="D109" s="63"/>
      <c r="E109" s="60"/>
      <c r="F109" s="64"/>
      <c r="G109" s="65" t="str">
        <f>IF(C109="","",IF(E109="","LIBRE",IF(E109="CITA DE 2","CITA DE 2",VLOOKUP(E109,FLOTA!A:E,5))))</f>
        <v/>
      </c>
      <c r="H109" s="65" t="str">
        <f>IF(E109="","",IF(G109="CITA DE 2","SEGUNDAS",VLOOKUP(E109,'RELACION MATRICULAS'!A:B,2,FALSE)))</f>
        <v/>
      </c>
      <c r="I109" s="61" t="str">
        <f>IFERROR(IF(C109="DIA","CITA CON MATRICULA",IF(A109="","",IF(J109="","",VLOOKUP(J109,'CITAS SOLICITADAS CUENTA'!A:C,3,FALSE)))),"REVISAR CITA")</f>
        <v/>
      </c>
      <c r="J109" s="53" t="str">
        <f t="shared" si="12"/>
        <v/>
      </c>
      <c r="K109" s="54" t="str">
        <f>IFERROR(IF(C109="DIA","DIA",IF(A109="","",VLOOKUP(J109,'CITAS SOLICITADAS CUENTA'!A:G,5,FALSE))),"ERROR")</f>
        <v/>
      </c>
      <c r="L109" s="55" t="str">
        <f>IFERROR(IF(C109="DIA","HORA",IF(A109="","",VLOOKUP(J109,'CITAS SOLICITADAS CUENTA'!A:G,6,FALSE))),"ERROR")</f>
        <v/>
      </c>
      <c r="M109" s="39" t="str">
        <f>IFERROR(IF(C109="DIA","ESTACION",IF(A109="","",VLOOKUP(J109,'CITAS SOLICITADAS CUENTA'!A:G,4,FALSE))),"ERROR")</f>
        <v/>
      </c>
      <c r="N109" s="56" t="str">
        <f>IFERROR(IF(C109="DIA","TIPO ITV",IF(A109="","",VLOOKUP(J109,'CITAS SOLICITADAS CUENTA'!A:G,7,FALSE))),"ERROR")</f>
        <v/>
      </c>
      <c r="O109" s="57" t="str">
        <f t="shared" si="9"/>
        <v/>
      </c>
      <c r="P109" s="33"/>
      <c r="Q109" s="39" t="str">
        <f>IFERROR(IF(C109="DIA","TIP ITV SOLI",IF(E109="","",IF(VLOOKUP(E109,'RELACION MATRICULAS'!C:D,2,FALSE)="FURGONETA",0,IF(VLOOKUP(E109,'RELACION MATRICULAS'!C:D,2,FALSE)="BUS",1,666)))),"ERROR")</f>
        <v/>
      </c>
      <c r="R109" s="56" t="str">
        <f t="shared" si="10"/>
        <v/>
      </c>
      <c r="S109" s="33"/>
      <c r="T109" s="36"/>
    </row>
    <row r="110" spans="1:20" ht="26.25">
      <c r="A110" s="33" t="str">
        <f t="shared" si="14"/>
        <v/>
      </c>
      <c r="B110" s="58" t="str">
        <f t="shared" si="11"/>
        <v/>
      </c>
      <c r="C110" s="62"/>
      <c r="D110" s="63"/>
      <c r="E110" s="60"/>
      <c r="F110" s="64"/>
      <c r="G110" s="65" t="str">
        <f>IF(C110="","",IF(E110="","LIBRE",IF(E110="CITA DE 2","CITA DE 2",VLOOKUP(E110,FLOTA!A:E,5))))</f>
        <v/>
      </c>
      <c r="H110" s="65" t="str">
        <f>IF(E110="","",IF(G110="CITA DE 2","SEGUNDAS",VLOOKUP(E110,'RELACION MATRICULAS'!A:B,2,FALSE)))</f>
        <v/>
      </c>
      <c r="I110" s="61" t="str">
        <f>IFERROR(IF(C110="DIA","CITA CON MATRICULA",IF(A110="","",IF(J110="","",VLOOKUP(J110,'CITAS SOLICITADAS CUENTA'!A:C,3,FALSE)))),"REVISAR CITA")</f>
        <v/>
      </c>
      <c r="J110" s="53" t="str">
        <f t="shared" si="12"/>
        <v/>
      </c>
      <c r="K110" s="54" t="str">
        <f>IFERROR(IF(C110="DIA","DIA",IF(A110="","",VLOOKUP(J110,'CITAS SOLICITADAS CUENTA'!A:G,5,FALSE))),"ERROR")</f>
        <v/>
      </c>
      <c r="L110" s="55" t="str">
        <f>IFERROR(IF(C110="DIA","HORA",IF(A110="","",VLOOKUP(J110,'CITAS SOLICITADAS CUENTA'!A:G,6,FALSE))),"ERROR")</f>
        <v/>
      </c>
      <c r="M110" s="39" t="str">
        <f>IFERROR(IF(C110="DIA","ESTACION",IF(A110="","",VLOOKUP(J110,'CITAS SOLICITADAS CUENTA'!A:G,4,FALSE))),"ERROR")</f>
        <v/>
      </c>
      <c r="N110" s="56" t="str">
        <f>IFERROR(IF(C110="DIA","TIPO ITV",IF(A110="","",VLOOKUP(J110,'CITAS SOLICITADAS CUENTA'!A:G,7,FALSE))),"ERROR")</f>
        <v/>
      </c>
      <c r="O110" s="57" t="str">
        <f t="shared" si="9"/>
        <v/>
      </c>
      <c r="P110" s="33"/>
      <c r="Q110" s="39" t="str">
        <f>IFERROR(IF(C110="DIA","TIP ITV SOLI",IF(E110="","",IF(VLOOKUP(E110,'RELACION MATRICULAS'!C:D,2,FALSE)="FURGONETA",0,IF(VLOOKUP(E110,'RELACION MATRICULAS'!C:D,2,FALSE)="BUS",1,666)))),"ERROR")</f>
        <v/>
      </c>
      <c r="R110" s="56" t="str">
        <f t="shared" si="10"/>
        <v/>
      </c>
      <c r="S110" s="33"/>
      <c r="T110" s="36"/>
    </row>
    <row r="111" spans="1:20" ht="26.25">
      <c r="A111" s="33"/>
      <c r="B111" s="58" t="str">
        <f t="shared" si="11"/>
        <v/>
      </c>
      <c r="C111" s="66"/>
      <c r="D111" s="67"/>
      <c r="E111" s="68"/>
      <c r="F111" s="68"/>
      <c r="G111" s="66"/>
      <c r="H111" s="66"/>
      <c r="I111" s="61" t="str">
        <f>IFERROR(IF(C111="DIA","CITA CON MATRICULA",IF(A111="","",IF(J111="","",VLOOKUP(J111,'CITAS SOLICITADAS CUENTA'!A:C,3,FALSE)))),"REVISAR CITA")</f>
        <v/>
      </c>
      <c r="J111" s="53" t="str">
        <f t="shared" si="12"/>
        <v/>
      </c>
      <c r="K111" s="54" t="str">
        <f>IFERROR(IF(C111="DIA","DIA",IF(A111="","",VLOOKUP(J111,'CITAS SOLICITADAS CUENTA'!A:G,5,FALSE))),"ERROR")</f>
        <v/>
      </c>
      <c r="L111" s="55" t="str">
        <f>IFERROR(IF(C111="DIA","HORA",IF(A111="","",VLOOKUP(J111,'CITAS SOLICITADAS CUENTA'!A:G,6,FALSE))),"ERROR")</f>
        <v/>
      </c>
      <c r="M111" s="39" t="str">
        <f>IFERROR(IF(C111="DIA","ESTACION",IF(A111="","",VLOOKUP(J111,'CITAS SOLICITADAS CUENTA'!A:G,4,FALSE))),"ERROR")</f>
        <v/>
      </c>
      <c r="N111" s="56" t="str">
        <f>IFERROR(IF(C111="DIA","TIPO ITV",IF(A111="","",VLOOKUP(J111,'CITAS SOLICITADAS CUENTA'!A:G,7,FALSE))),"ERROR")</f>
        <v/>
      </c>
      <c r="O111" s="57" t="str">
        <f t="shared" si="9"/>
        <v/>
      </c>
      <c r="P111" s="33"/>
      <c r="Q111" s="39" t="str">
        <f>IFERROR(IF(C111="DIA","TIP ITV SOLI",IF(E111="","",IF(VLOOKUP(E111,'RELACION MATRICULAS'!C:D,2,FALSE)="FURGONETA",0,IF(VLOOKUP(E111,'RELACION MATRICULAS'!C:D,2,FALSE)="BUS",1,666)))),"ERROR")</f>
        <v/>
      </c>
      <c r="R111" s="56" t="str">
        <f t="shared" si="10"/>
        <v/>
      </c>
      <c r="S111" s="33"/>
      <c r="T111" s="36"/>
    </row>
    <row r="112" spans="1:20" ht="26.25">
      <c r="A112" s="33"/>
      <c r="B112" s="58" t="str">
        <f t="shared" si="11"/>
        <v/>
      </c>
      <c r="C112" s="68"/>
      <c r="D112" s="68"/>
      <c r="E112" s="68"/>
      <c r="F112" s="69" t="s">
        <v>140</v>
      </c>
      <c r="G112" s="70" t="s">
        <v>141</v>
      </c>
      <c r="H112" s="71" t="s">
        <v>142</v>
      </c>
      <c r="I112" s="61" t="str">
        <f>IFERROR(IF(C112="DIA","CITA CON MATRICULA",IF(A112="","",IF(J112="","",VLOOKUP(J112,'CITAS SOLICITADAS CUENTA'!A:C,3,FALSE)))),"REVISAR CITA")</f>
        <v/>
      </c>
      <c r="J112" s="53" t="str">
        <f t="shared" si="12"/>
        <v/>
      </c>
      <c r="K112" s="54" t="str">
        <f>IFERROR(IF(C112="DIA","DIA",IF(A112="","",VLOOKUP(J112,'CITAS SOLICITADAS CUENTA'!A:G,5,FALSE))),"ERROR")</f>
        <v/>
      </c>
      <c r="L112" s="55" t="str">
        <f>IFERROR(IF(C112="DIA","HORA",IF(A112="","",VLOOKUP(J112,'CITAS SOLICITADAS CUENTA'!A:G,6,FALSE))),"ERROR")</f>
        <v/>
      </c>
      <c r="M112" s="39" t="str">
        <f>IFERROR(IF(C112="DIA","ESTACION",IF(A112="","",VLOOKUP(J112,'CITAS SOLICITADAS CUENTA'!A:G,4,FALSE))),"ERROR")</f>
        <v/>
      </c>
      <c r="N112" s="56" t="str">
        <f>IFERROR(IF(C112="DIA","TIPO ITV",IF(A112="","",VLOOKUP(J112,'CITAS SOLICITADAS CUENTA'!A:G,7,FALSE))),"ERROR")</f>
        <v/>
      </c>
      <c r="O112" s="57" t="str">
        <f t="shared" si="9"/>
        <v/>
      </c>
      <c r="P112" s="33"/>
      <c r="Q112" s="39" t="str">
        <f>IFERROR(IF(C112="DIA","TIP ITV SOLI",IF(E112="","",IF(VLOOKUP(E112,'RELACION MATRICULAS'!C:D,2,FALSE)="FURGONETA",0,IF(VLOOKUP(E112,'RELACION MATRICULAS'!C:D,2,FALSE)="BUS",1,666)))),"ERROR")</f>
        <v/>
      </c>
      <c r="R112" s="56" t="str">
        <f t="shared" si="10"/>
        <v/>
      </c>
      <c r="S112" s="33"/>
      <c r="T112" s="36"/>
    </row>
    <row r="113" spans="1:20" ht="15.75">
      <c r="A113" s="33"/>
      <c r="B113" s="58" t="str">
        <f t="shared" si="11"/>
        <v/>
      </c>
      <c r="C113" s="72"/>
      <c r="D113" s="72"/>
      <c r="E113" s="72"/>
      <c r="F113" s="72"/>
      <c r="G113" s="72"/>
      <c r="H113" s="72"/>
      <c r="I113" s="61" t="str">
        <f>IFERROR(IF(C113="DIA","CITA CON MATRICULA",IF(A113="","",IF(J113="","",VLOOKUP(J113,'CITAS SOLICITADAS CUENTA'!A:C,3,FALSE)))),"REVISAR CITA")</f>
        <v/>
      </c>
      <c r="J113" s="53" t="str">
        <f t="shared" si="12"/>
        <v/>
      </c>
      <c r="K113" s="54" t="str">
        <f>IFERROR(IF(C113="DIA","DIA",IF(A113="","",VLOOKUP(J113,'CITAS SOLICITADAS CUENTA'!A:G,5,FALSE))),"ERROR")</f>
        <v/>
      </c>
      <c r="L113" s="55" t="str">
        <f>IFERROR(IF(C113="DIA","HORA",IF(A113="","",VLOOKUP(J113,'CITAS SOLICITADAS CUENTA'!A:G,6,FALSE))),"ERROR")</f>
        <v/>
      </c>
      <c r="M113" s="39" t="str">
        <f>IFERROR(IF(C113="DIA","ESTACION",IF(A113="","",VLOOKUP(J113,'CITAS SOLICITADAS CUENTA'!A:G,4,FALSE))),"ERROR")</f>
        <v/>
      </c>
      <c r="N113" s="56" t="str">
        <f>IFERROR(IF(C113="DIA","TIPO ITV",IF(A113="","",VLOOKUP(J113,'CITAS SOLICITADAS CUENTA'!A:G,7,FALSE))),"ERROR")</f>
        <v/>
      </c>
      <c r="O113" s="57" t="str">
        <f t="shared" si="9"/>
        <v/>
      </c>
      <c r="P113" s="33"/>
      <c r="Q113" s="39" t="str">
        <f>IFERROR(IF(C113="DIA","TIP ITV SOLI",IF(E113="","",IF(VLOOKUP(E113,'RELACION MATRICULAS'!C:D,2,FALSE)="FURGONETA",0,IF(VLOOKUP(E113,'RELACION MATRICULAS'!C:D,2,FALSE)="BUS",1,666)))),"ERROR")</f>
        <v/>
      </c>
      <c r="R113" s="56" t="str">
        <f t="shared" si="10"/>
        <v/>
      </c>
      <c r="S113" s="33"/>
      <c r="T113" s="36"/>
    </row>
    <row r="114" spans="1:20" ht="26.25">
      <c r="A114" s="33"/>
      <c r="B114" s="58" t="str">
        <f t="shared" si="11"/>
        <v/>
      </c>
      <c r="C114" s="110" t="s">
        <v>152</v>
      </c>
      <c r="D114" s="111"/>
      <c r="E114" s="111"/>
      <c r="F114" s="111"/>
      <c r="G114" s="111"/>
      <c r="H114" s="112"/>
      <c r="I114" s="61" t="str">
        <f>IFERROR(IF(C114="DIA","CITA CON MATRICULA",IF(A114="","",IF(J114="","",VLOOKUP(J114,'CITAS SOLICITADAS CUENTA'!A:C,3,FALSE)))),"REVISAR CITA")</f>
        <v/>
      </c>
      <c r="J114" s="53" t="str">
        <f t="shared" si="12"/>
        <v/>
      </c>
      <c r="K114" s="54" t="str">
        <f>IFERROR(IF(C114="DIA","DIA",IF(A114="","",VLOOKUP(J114,'CITAS SOLICITADAS CUENTA'!A:G,5,FALSE))),"ERROR")</f>
        <v/>
      </c>
      <c r="L114" s="55" t="str">
        <f>IFERROR(IF(C114="DIA","HORA",IF(A114="","",VLOOKUP(J114,'CITAS SOLICITADAS CUENTA'!A:G,6,FALSE))),"ERROR")</f>
        <v/>
      </c>
      <c r="M114" s="39" t="str">
        <f>IFERROR(IF(C114="DIA","ESTACION",IF(A114="","",VLOOKUP(J114,'CITAS SOLICITADAS CUENTA'!A:G,4,FALSE))),"ERROR")</f>
        <v/>
      </c>
      <c r="N114" s="56" t="str">
        <f>IFERROR(IF(C114="DIA","TIPO ITV",IF(A114="","",VLOOKUP(J114,'CITAS SOLICITADAS CUENTA'!A:G,7,FALSE))),"ERROR")</f>
        <v/>
      </c>
      <c r="O114" s="57" t="str">
        <f t="shared" si="9"/>
        <v/>
      </c>
      <c r="P114" s="33"/>
      <c r="Q114" s="39" t="str">
        <f>IFERROR(IF(C114="DIA","TIP ITV SOLI",IF(E114="","",IF(VLOOKUP(E114,'RELACION MATRICULAS'!C:D,2,FALSE)="FURGONETA",0,IF(VLOOKUP(E114,'RELACION MATRICULAS'!C:D,2,FALSE)="BUS",1,666)))),"ERROR")</f>
        <v/>
      </c>
      <c r="R114" s="56" t="str">
        <f t="shared" si="10"/>
        <v/>
      </c>
      <c r="S114" s="33"/>
      <c r="T114" s="36"/>
    </row>
    <row r="115" spans="1:20" ht="30.75" customHeight="1">
      <c r="A115" s="33"/>
      <c r="B115" s="58" t="str">
        <f t="shared" si="11"/>
        <v>DIASEM</v>
      </c>
      <c r="C115" s="59" t="s">
        <v>6</v>
      </c>
      <c r="D115" s="59" t="s">
        <v>136</v>
      </c>
      <c r="E115" s="59" t="s">
        <v>137</v>
      </c>
      <c r="F115" s="60" t="s">
        <v>138</v>
      </c>
      <c r="G115" s="59" t="s">
        <v>139</v>
      </c>
      <c r="H115" s="60" t="s">
        <v>13</v>
      </c>
      <c r="I115" s="61" t="str">
        <f>IFERROR(IF(C115="DIA","CITA CON MATRICULA",IF(A115="","",IF(J115="","",VLOOKUP(J115,'CITAS SOLICITADAS CUENTA'!A:C,3,FALSE)))),"REVISAR CITA")</f>
        <v>CITA CON MATRICULA</v>
      </c>
      <c r="J115" s="53" t="str">
        <f t="shared" si="12"/>
        <v>COMPROBACION CITA</v>
      </c>
      <c r="K115" s="54" t="str">
        <f>IFERROR(IF(C115="DIA","DIA",IF(A115="","",VLOOKUP(J115,'CITAS SOLICITADAS CUENTA'!A:G,5,FALSE))),"ERROR")</f>
        <v>DIA</v>
      </c>
      <c r="L115" s="55" t="str">
        <f>IFERROR(IF(C115="DIA","HORA",IF(A115="","",VLOOKUP(J115,'CITAS SOLICITADAS CUENTA'!A:G,6,FALSE))),"ERROR")</f>
        <v>HORA</v>
      </c>
      <c r="M115" s="39" t="str">
        <f>IFERROR(IF(C115="DIA","ESTACION",IF(A115="","",VLOOKUP(J115,'CITAS SOLICITADAS CUENTA'!A:G,4,FALSE))),"ERROR")</f>
        <v>ESTACION</v>
      </c>
      <c r="N115" s="56" t="str">
        <f>IFERROR(IF(C115="DIA","TIPO ITV",IF(A115="","",VLOOKUP(J115,'CITAS SOLICITADAS CUENTA'!A:G,7,FALSE))),"ERROR")</f>
        <v>TIPO ITV</v>
      </c>
      <c r="O115" s="57" t="str">
        <f t="shared" si="9"/>
        <v>COMPROBACION FECHA LIMITE CITA ITV</v>
      </c>
      <c r="P115" s="33"/>
      <c r="Q115" s="39" t="str">
        <f>IFERROR(IF(C115="DIA","TIP ITV SOLI",IF(E115="","",IF(VLOOKUP(E115,'RELACION MATRICULAS'!C:D,2,FALSE)="FURGONETA",0,IF(VLOOKUP(E115,'RELACION MATRICULAS'!C:D,2,FALSE)="BUS",1,666)))),"ERROR")</f>
        <v>TIP ITV SOLI</v>
      </c>
      <c r="R115" s="56" t="str">
        <f t="shared" si="10"/>
        <v>TIP ITV SOLI</v>
      </c>
      <c r="S115" s="33"/>
      <c r="T115" s="36"/>
    </row>
    <row r="116" spans="1:20" ht="26.25">
      <c r="A116" s="33" t="str">
        <f t="shared" ref="A116:A127" si="15">IF(C116="","",WEEKDAY(C116))</f>
        <v/>
      </c>
      <c r="B116" s="58" t="str">
        <f t="shared" si="11"/>
        <v/>
      </c>
      <c r="C116" s="62"/>
      <c r="D116" s="63"/>
      <c r="E116" s="60"/>
      <c r="F116" s="64"/>
      <c r="G116" s="65" t="str">
        <f>IF(C116="","",IF(E116="","LIBRE",IF(E116="CITA DE 2","CITA DE 2",VLOOKUP(E116,FLOTA!A:E,5))))</f>
        <v/>
      </c>
      <c r="H116" s="65" t="str">
        <f>IF(E116="","",IF(G116="CITA DE 2","SEGUNDAS",VLOOKUP(E116,'RELACION MATRICULAS'!A:B,2,FALSE)))</f>
        <v/>
      </c>
      <c r="I116" s="61" t="str">
        <f>IFERROR(IF(C116="DIA","CITA CON MATRICULA",IF(A116="","",IF(J116="","",VLOOKUP(J116,'CITAS SOLICITADAS CUENTA'!A:C,3,FALSE)))),"REVISAR CITA")</f>
        <v/>
      </c>
      <c r="J116" s="53" t="str">
        <f t="shared" si="12"/>
        <v/>
      </c>
      <c r="K116" s="54" t="str">
        <f>IFERROR(IF(C116="DIA","DIA",IF(A116="","",VLOOKUP(J116,'CITAS SOLICITADAS CUENTA'!A:G,5,FALSE))),"ERROR")</f>
        <v/>
      </c>
      <c r="L116" s="55" t="str">
        <f>IFERROR(IF(C116="DIA","HORA",IF(A116="","",VLOOKUP(J116,'CITAS SOLICITADAS CUENTA'!A:G,6,FALSE))),"ERROR")</f>
        <v/>
      </c>
      <c r="M116" s="39" t="str">
        <f>IFERROR(IF(C116="DIA","ESTACION",IF(A116="","",VLOOKUP(J116,'CITAS SOLICITADAS CUENTA'!A:G,4,FALSE))),"ERROR")</f>
        <v/>
      </c>
      <c r="N116" s="56" t="str">
        <f>IFERROR(IF(C116="DIA","TIPO ITV",IF(A116="","",VLOOKUP(J116,'CITAS SOLICITADAS CUENTA'!A:G,7,FALSE))),"ERROR")</f>
        <v/>
      </c>
      <c r="O116" s="57" t="str">
        <f t="shared" si="9"/>
        <v/>
      </c>
      <c r="P116" s="33"/>
      <c r="Q116" s="39" t="str">
        <f>IFERROR(IF(C116="DIA","TIP ITV SOLI",IF(E116="","",IF(VLOOKUP(E116,'RELACION MATRICULAS'!C:D,2,FALSE)="FURGONETA",0,IF(VLOOKUP(E116,'RELACION MATRICULAS'!C:D,2,FALSE)="BUS",1,666)))),"ERROR")</f>
        <v/>
      </c>
      <c r="R116" s="56" t="str">
        <f t="shared" si="10"/>
        <v/>
      </c>
      <c r="S116" s="33"/>
      <c r="T116" s="36"/>
    </row>
    <row r="117" spans="1:20" ht="26.25">
      <c r="A117" s="33" t="str">
        <f t="shared" si="15"/>
        <v/>
      </c>
      <c r="B117" s="58" t="str">
        <f t="shared" si="11"/>
        <v/>
      </c>
      <c r="C117" s="62"/>
      <c r="D117" s="63"/>
      <c r="E117" s="60"/>
      <c r="F117" s="64"/>
      <c r="G117" s="65" t="str">
        <f>IF(C117="","",IF(E117="","LIBRE",IF(E117="CITA DE 2","CITA DE 2",VLOOKUP(E117,FLOTA!A:E,5))))</f>
        <v/>
      </c>
      <c r="H117" s="65" t="str">
        <f>IF(E117="","",IF(G117="CITA DE 2","SEGUNDAS",VLOOKUP(E117,'RELACION MATRICULAS'!A:B,2,FALSE)))</f>
        <v/>
      </c>
      <c r="I117" s="61" t="str">
        <f>IFERROR(IF(C117="DIA","CITA CON MATRICULA",IF(A117="","",IF(J117="","",VLOOKUP(J117,'CITAS SOLICITADAS CUENTA'!A:C,3,FALSE)))),"REVISAR CITA")</f>
        <v/>
      </c>
      <c r="J117" s="53" t="str">
        <f t="shared" si="12"/>
        <v/>
      </c>
      <c r="K117" s="54" t="str">
        <f>IFERROR(IF(C117="DIA","DIA",IF(A117="","",VLOOKUP(J117,'CITAS SOLICITADAS CUENTA'!A:G,5,FALSE))),"ERROR")</f>
        <v/>
      </c>
      <c r="L117" s="55" t="str">
        <f>IFERROR(IF(C117="DIA","HORA",IF(A117="","",VLOOKUP(J117,'CITAS SOLICITADAS CUENTA'!A:G,6,FALSE))),"ERROR")</f>
        <v/>
      </c>
      <c r="M117" s="39" t="str">
        <f>IFERROR(IF(C117="DIA","ESTACION",IF(A117="","",VLOOKUP(J117,'CITAS SOLICITADAS CUENTA'!A:G,4,FALSE))),"ERROR")</f>
        <v/>
      </c>
      <c r="N117" s="56" t="str">
        <f>IFERROR(IF(C117="DIA","TIPO ITV",IF(A117="","",VLOOKUP(J117,'CITAS SOLICITADAS CUENTA'!A:G,7,FALSE))),"ERROR")</f>
        <v/>
      </c>
      <c r="O117" s="57" t="str">
        <f t="shared" si="9"/>
        <v/>
      </c>
      <c r="P117" s="33"/>
      <c r="Q117" s="39" t="str">
        <f>IFERROR(IF(C117="DIA","TIP ITV SOLI",IF(E117="","",IF(VLOOKUP(E117,'RELACION MATRICULAS'!C:D,2,FALSE)="FURGONETA",0,IF(VLOOKUP(E117,'RELACION MATRICULAS'!C:D,2,FALSE)="BUS",1,666)))),"ERROR")</f>
        <v/>
      </c>
      <c r="R117" s="56" t="str">
        <f t="shared" si="10"/>
        <v/>
      </c>
      <c r="S117" s="33"/>
      <c r="T117" s="36"/>
    </row>
    <row r="118" spans="1:20" ht="26.25">
      <c r="A118" s="33" t="str">
        <f t="shared" si="15"/>
        <v/>
      </c>
      <c r="B118" s="58" t="str">
        <f t="shared" si="11"/>
        <v/>
      </c>
      <c r="C118" s="62"/>
      <c r="D118" s="63"/>
      <c r="E118" s="60"/>
      <c r="F118" s="64"/>
      <c r="G118" s="65" t="str">
        <f>IF(C118="","",IF(E118="","LIBRE",IF(E118="CITA DE 2","CITA DE 2",VLOOKUP(E118,FLOTA!A:E,5))))</f>
        <v/>
      </c>
      <c r="H118" s="65" t="str">
        <f>IF(E118="","",IF(G118="CITA DE 2","SEGUNDAS",VLOOKUP(E118,'RELACION MATRICULAS'!A:B,2,FALSE)))</f>
        <v/>
      </c>
      <c r="I118" s="61" t="str">
        <f>IFERROR(IF(C118="DIA","CITA CON MATRICULA",IF(A118="","",IF(J118="","",VLOOKUP(J118,'CITAS SOLICITADAS CUENTA'!A:C,3,FALSE)))),"REVISAR CITA")</f>
        <v/>
      </c>
      <c r="J118" s="53" t="str">
        <f t="shared" si="12"/>
        <v/>
      </c>
      <c r="K118" s="54" t="str">
        <f>IFERROR(IF(C118="DIA","DIA",IF(A118="","",VLOOKUP(J118,'CITAS SOLICITADAS CUENTA'!A:G,5,FALSE))),"ERROR")</f>
        <v/>
      </c>
      <c r="L118" s="55" t="str">
        <f>IFERROR(IF(C118="DIA","HORA",IF(A118="","",VLOOKUP(J118,'CITAS SOLICITADAS CUENTA'!A:G,6,FALSE))),"ERROR")</f>
        <v/>
      </c>
      <c r="M118" s="39" t="str">
        <f>IFERROR(IF(C118="DIA","ESTACION",IF(A118="","",VLOOKUP(J118,'CITAS SOLICITADAS CUENTA'!A:G,4,FALSE))),"ERROR")</f>
        <v/>
      </c>
      <c r="N118" s="56" t="str">
        <f>IFERROR(IF(C118="DIA","TIPO ITV",IF(A118="","",VLOOKUP(J118,'CITAS SOLICITADAS CUENTA'!A:G,7,FALSE))),"ERROR")</f>
        <v/>
      </c>
      <c r="O118" s="57" t="str">
        <f t="shared" si="9"/>
        <v/>
      </c>
      <c r="P118" s="33"/>
      <c r="Q118" s="39" t="str">
        <f>IFERROR(IF(C118="DIA","TIP ITV SOLI",IF(E118="","",IF(VLOOKUP(E118,'RELACION MATRICULAS'!C:D,2,FALSE)="FURGONETA",0,IF(VLOOKUP(E118,'RELACION MATRICULAS'!C:D,2,FALSE)="BUS",1,666)))),"ERROR")</f>
        <v/>
      </c>
      <c r="R118" s="56" t="str">
        <f t="shared" si="10"/>
        <v/>
      </c>
      <c r="S118" s="33"/>
      <c r="T118" s="36"/>
    </row>
    <row r="119" spans="1:20" ht="26.25">
      <c r="A119" s="33" t="str">
        <f t="shared" si="15"/>
        <v/>
      </c>
      <c r="B119" s="58" t="str">
        <f t="shared" si="11"/>
        <v/>
      </c>
      <c r="C119" s="62"/>
      <c r="D119" s="63"/>
      <c r="E119" s="60"/>
      <c r="F119" s="64"/>
      <c r="G119" s="65" t="str">
        <f>IF(C119="","",IF(E119="","LIBRE",IF(E119="CITA DE 2","CITA DE 2",VLOOKUP(E119,FLOTA!A:E,5))))</f>
        <v/>
      </c>
      <c r="H119" s="65" t="str">
        <f>IF(E119="","",IF(G119="CITA DE 2","SEGUNDAS",VLOOKUP(E119,'RELACION MATRICULAS'!A:B,2,FALSE)))</f>
        <v/>
      </c>
      <c r="I119" s="61" t="str">
        <f>IFERROR(IF(C119="DIA","CITA CON MATRICULA",IF(A119="","",IF(J119="","",VLOOKUP(J119,'CITAS SOLICITADAS CUENTA'!A:C,3,FALSE)))),"REVISAR CITA")</f>
        <v/>
      </c>
      <c r="J119" s="53" t="str">
        <f t="shared" si="12"/>
        <v/>
      </c>
      <c r="K119" s="54" t="str">
        <f>IFERROR(IF(C119="DIA","DIA",IF(A119="","",VLOOKUP(J119,'CITAS SOLICITADAS CUENTA'!A:G,5,FALSE))),"ERROR")</f>
        <v/>
      </c>
      <c r="L119" s="55" t="str">
        <f>IFERROR(IF(C119="DIA","HORA",IF(A119="","",VLOOKUP(J119,'CITAS SOLICITADAS CUENTA'!A:G,6,FALSE))),"ERROR")</f>
        <v/>
      </c>
      <c r="M119" s="39" t="str">
        <f>IFERROR(IF(C119="DIA","ESTACION",IF(A119="","",VLOOKUP(J119,'CITAS SOLICITADAS CUENTA'!A:G,4,FALSE))),"ERROR")</f>
        <v/>
      </c>
      <c r="N119" s="56" t="str">
        <f>IFERROR(IF(C119="DIA","TIPO ITV",IF(A119="","",VLOOKUP(J119,'CITAS SOLICITADAS CUENTA'!A:G,7,FALSE))),"ERROR")</f>
        <v/>
      </c>
      <c r="O119" s="57" t="str">
        <f t="shared" si="9"/>
        <v/>
      </c>
      <c r="P119" s="33"/>
      <c r="Q119" s="39" t="str">
        <f>IFERROR(IF(C119="DIA","TIP ITV SOLI",IF(E119="","",IF(VLOOKUP(E119,'RELACION MATRICULAS'!C:D,2,FALSE)="FURGONETA",0,IF(VLOOKUP(E119,'RELACION MATRICULAS'!C:D,2,FALSE)="BUS",1,666)))),"ERROR")</f>
        <v/>
      </c>
      <c r="R119" s="56" t="str">
        <f t="shared" si="10"/>
        <v/>
      </c>
      <c r="S119" s="33"/>
      <c r="T119" s="36"/>
    </row>
    <row r="120" spans="1:20" ht="26.25">
      <c r="A120" s="33" t="str">
        <f t="shared" si="15"/>
        <v/>
      </c>
      <c r="B120" s="58" t="str">
        <f t="shared" si="11"/>
        <v/>
      </c>
      <c r="C120" s="62"/>
      <c r="D120" s="63"/>
      <c r="E120" s="60"/>
      <c r="F120" s="64"/>
      <c r="G120" s="65" t="str">
        <f>IF(C120="","",IF(E120="","LIBRE",IF(E120="CITA DE 2","CITA DE 2",VLOOKUP(E120,FLOTA!A:E,5))))</f>
        <v/>
      </c>
      <c r="H120" s="65" t="str">
        <f>IF(E120="","",IF(G120="CITA DE 2","SEGUNDAS",VLOOKUP(E120,'RELACION MATRICULAS'!A:B,2,FALSE)))</f>
        <v/>
      </c>
      <c r="I120" s="61" t="str">
        <f>IFERROR(IF(C120="DIA","CITA CON MATRICULA",IF(A120="","",IF(J120="","",VLOOKUP(J120,'CITAS SOLICITADAS CUENTA'!A:C,3,FALSE)))),"REVISAR CITA")</f>
        <v/>
      </c>
      <c r="J120" s="53" t="str">
        <f t="shared" si="12"/>
        <v/>
      </c>
      <c r="K120" s="54" t="str">
        <f>IFERROR(IF(C120="DIA","DIA",IF(A120="","",VLOOKUP(J120,'CITAS SOLICITADAS CUENTA'!A:G,5,FALSE))),"ERROR")</f>
        <v/>
      </c>
      <c r="L120" s="55" t="str">
        <f>IFERROR(IF(C120="DIA","HORA",IF(A120="","",VLOOKUP(J120,'CITAS SOLICITADAS CUENTA'!A:G,6,FALSE))),"ERROR")</f>
        <v/>
      </c>
      <c r="M120" s="39" t="str">
        <f>IFERROR(IF(C120="DIA","ESTACION",IF(A120="","",VLOOKUP(J120,'CITAS SOLICITADAS CUENTA'!A:G,4,FALSE))),"ERROR")</f>
        <v/>
      </c>
      <c r="N120" s="56" t="str">
        <f>IFERROR(IF(C120="DIA","TIPO ITV",IF(A120="","",VLOOKUP(J120,'CITAS SOLICITADAS CUENTA'!A:G,7,FALSE))),"ERROR")</f>
        <v/>
      </c>
      <c r="O120" s="57" t="str">
        <f t="shared" si="9"/>
        <v/>
      </c>
      <c r="P120" s="33"/>
      <c r="Q120" s="39" t="str">
        <f>IFERROR(IF(C120="DIA","TIP ITV SOLI",IF(E120="","",IF(VLOOKUP(E120,'RELACION MATRICULAS'!C:D,2,FALSE)="FURGONETA",0,IF(VLOOKUP(E120,'RELACION MATRICULAS'!C:D,2,FALSE)="BUS",1,666)))),"ERROR")</f>
        <v/>
      </c>
      <c r="R120" s="56" t="str">
        <f t="shared" si="10"/>
        <v/>
      </c>
      <c r="S120" s="33"/>
      <c r="T120" s="36"/>
    </row>
    <row r="121" spans="1:20" ht="26.25">
      <c r="A121" s="33" t="str">
        <f t="shared" si="15"/>
        <v/>
      </c>
      <c r="B121" s="58" t="str">
        <f t="shared" si="11"/>
        <v/>
      </c>
      <c r="C121" s="62"/>
      <c r="D121" s="63"/>
      <c r="E121" s="60"/>
      <c r="F121" s="64"/>
      <c r="G121" s="65" t="str">
        <f>IF(C121="","",IF(E121="","LIBRE",IF(E121="CITA DE 2","CITA DE 2",VLOOKUP(E121,FLOTA!A:E,5))))</f>
        <v/>
      </c>
      <c r="H121" s="65" t="str">
        <f>IF(E121="","",IF(G121="CITA DE 2","SEGUNDAS",VLOOKUP(E121,'RELACION MATRICULAS'!A:B,2,FALSE)))</f>
        <v/>
      </c>
      <c r="I121" s="61" t="str">
        <f>IFERROR(IF(C121="DIA","CITA CON MATRICULA",IF(A121="","",IF(J121="","",VLOOKUP(J121,'CITAS SOLICITADAS CUENTA'!A:C,3,FALSE)))),"REVISAR CITA")</f>
        <v/>
      </c>
      <c r="J121" s="53" t="str">
        <f t="shared" si="12"/>
        <v/>
      </c>
      <c r="K121" s="54" t="str">
        <f>IFERROR(IF(C121="DIA","DIA",IF(A121="","",VLOOKUP(J121,'CITAS SOLICITADAS CUENTA'!A:G,5,FALSE))),"ERROR")</f>
        <v/>
      </c>
      <c r="L121" s="55" t="str">
        <f>IFERROR(IF(C121="DIA","HORA",IF(A121="","",VLOOKUP(J121,'CITAS SOLICITADAS CUENTA'!A:G,6,FALSE))),"ERROR")</f>
        <v/>
      </c>
      <c r="M121" s="39" t="str">
        <f>IFERROR(IF(C121="DIA","ESTACION",IF(A121="","",VLOOKUP(J121,'CITAS SOLICITADAS CUENTA'!A:G,4,FALSE))),"ERROR")</f>
        <v/>
      </c>
      <c r="N121" s="56" t="str">
        <f>IFERROR(IF(C121="DIA","TIPO ITV",IF(A121="","",VLOOKUP(J121,'CITAS SOLICITADAS CUENTA'!A:G,7,FALSE))),"ERROR")</f>
        <v/>
      </c>
      <c r="O121" s="57" t="str">
        <f t="shared" si="9"/>
        <v/>
      </c>
      <c r="P121" s="33"/>
      <c r="Q121" s="39" t="str">
        <f>IFERROR(IF(C121="DIA","TIP ITV SOLI",IF(E121="","",IF(VLOOKUP(E121,'RELACION MATRICULAS'!C:D,2,FALSE)="FURGONETA",0,IF(VLOOKUP(E121,'RELACION MATRICULAS'!C:D,2,FALSE)="BUS",1,666)))),"ERROR")</f>
        <v/>
      </c>
      <c r="R121" s="56" t="str">
        <f t="shared" si="10"/>
        <v/>
      </c>
      <c r="S121" s="33"/>
      <c r="T121" s="36"/>
    </row>
    <row r="122" spans="1:20" ht="26.25">
      <c r="A122" s="33" t="str">
        <f t="shared" si="15"/>
        <v/>
      </c>
      <c r="B122" s="58" t="str">
        <f t="shared" si="11"/>
        <v/>
      </c>
      <c r="C122" s="62"/>
      <c r="D122" s="63"/>
      <c r="E122" s="60"/>
      <c r="F122" s="64"/>
      <c r="G122" s="65" t="str">
        <f>IF(C122="","",IF(E122="","LIBRE",IF(E122="CITA DE 2","CITA DE 2",VLOOKUP(E122,FLOTA!A:E,5))))</f>
        <v/>
      </c>
      <c r="H122" s="65" t="str">
        <f>IF(E122="","",IF(G122="CITA DE 2","SEGUNDAS",VLOOKUP(E122,'RELACION MATRICULAS'!A:B,2,FALSE)))</f>
        <v/>
      </c>
      <c r="I122" s="61" t="str">
        <f>IFERROR(IF(C122="DIA","CITA CON MATRICULA",IF(A122="","",IF(J122="","",VLOOKUP(J122,'CITAS SOLICITADAS CUENTA'!A:C,3,FALSE)))),"REVISAR CITA")</f>
        <v/>
      </c>
      <c r="J122" s="53" t="str">
        <f t="shared" si="12"/>
        <v/>
      </c>
      <c r="K122" s="54" t="str">
        <f>IFERROR(IF(C122="DIA","DIA",IF(A122="","",VLOOKUP(J122,'CITAS SOLICITADAS CUENTA'!A:G,5,FALSE))),"ERROR")</f>
        <v/>
      </c>
      <c r="L122" s="55" t="str">
        <f>IFERROR(IF(C122="DIA","HORA",IF(A122="","",VLOOKUP(J122,'CITAS SOLICITADAS CUENTA'!A:G,6,FALSE))),"ERROR")</f>
        <v/>
      </c>
      <c r="M122" s="39" t="str">
        <f>IFERROR(IF(C122="DIA","ESTACION",IF(A122="","",VLOOKUP(J122,'CITAS SOLICITADAS CUENTA'!A:G,4,FALSE))),"ERROR")</f>
        <v/>
      </c>
      <c r="N122" s="56" t="str">
        <f>IFERROR(IF(C122="DIA","TIPO ITV",IF(A122="","",VLOOKUP(J122,'CITAS SOLICITADAS CUENTA'!A:G,7,FALSE))),"ERROR")</f>
        <v/>
      </c>
      <c r="O122" s="57" t="str">
        <f t="shared" si="9"/>
        <v/>
      </c>
      <c r="P122" s="33"/>
      <c r="Q122" s="39" t="str">
        <f>IFERROR(IF(C122="DIA","TIP ITV SOLI",IF(E122="","",IF(VLOOKUP(E122,'RELACION MATRICULAS'!C:D,2,FALSE)="FURGONETA",0,IF(VLOOKUP(E122,'RELACION MATRICULAS'!C:D,2,FALSE)="BUS",1,666)))),"ERROR")</f>
        <v/>
      </c>
      <c r="R122" s="56" t="str">
        <f t="shared" si="10"/>
        <v/>
      </c>
      <c r="S122" s="33"/>
      <c r="T122" s="36"/>
    </row>
    <row r="123" spans="1:20" ht="26.25">
      <c r="A123" s="33" t="str">
        <f t="shared" si="15"/>
        <v/>
      </c>
      <c r="B123" s="58" t="str">
        <f t="shared" si="11"/>
        <v/>
      </c>
      <c r="C123" s="62"/>
      <c r="D123" s="63"/>
      <c r="E123" s="60"/>
      <c r="F123" s="64"/>
      <c r="G123" s="65" t="str">
        <f>IF(C123="","",IF(E123="","LIBRE",IF(E123="CITA DE 2","CITA DE 2",VLOOKUP(E123,FLOTA!A:E,5))))</f>
        <v/>
      </c>
      <c r="H123" s="65" t="str">
        <f>IF(E123="","",IF(G123="CITA DE 2","SEGUNDAS",VLOOKUP(E123,'RELACION MATRICULAS'!A:B,2,FALSE)))</f>
        <v/>
      </c>
      <c r="I123" s="61" t="str">
        <f>IFERROR(IF(C123="DIA","CITA CON MATRICULA",IF(A123="","",IF(J123="","",VLOOKUP(J123,'CITAS SOLICITADAS CUENTA'!A:C,3,FALSE)))),"REVISAR CITA")</f>
        <v/>
      </c>
      <c r="J123" s="53" t="str">
        <f t="shared" si="12"/>
        <v/>
      </c>
      <c r="K123" s="54" t="str">
        <f>IFERROR(IF(C123="DIA","DIA",IF(A123="","",VLOOKUP(J123,'CITAS SOLICITADAS CUENTA'!A:G,5,FALSE))),"ERROR")</f>
        <v/>
      </c>
      <c r="L123" s="55" t="str">
        <f>IFERROR(IF(C123="DIA","HORA",IF(A123="","",VLOOKUP(J123,'CITAS SOLICITADAS CUENTA'!A:G,6,FALSE))),"ERROR")</f>
        <v/>
      </c>
      <c r="M123" s="39" t="str">
        <f>IFERROR(IF(C123="DIA","ESTACION",IF(A123="","",VLOOKUP(J123,'CITAS SOLICITADAS CUENTA'!A:G,4,FALSE))),"ERROR")</f>
        <v/>
      </c>
      <c r="N123" s="56" t="str">
        <f>IFERROR(IF(C123="DIA","TIPO ITV",IF(A123="","",VLOOKUP(J123,'CITAS SOLICITADAS CUENTA'!A:G,7,FALSE))),"ERROR")</f>
        <v/>
      </c>
      <c r="O123" s="57" t="str">
        <f t="shared" si="9"/>
        <v/>
      </c>
      <c r="P123" s="33"/>
      <c r="Q123" s="39" t="str">
        <f>IFERROR(IF(C123="DIA","TIP ITV SOLI",IF(E123="","",IF(VLOOKUP(E123,'RELACION MATRICULAS'!C:D,2,FALSE)="FURGONETA",0,IF(VLOOKUP(E123,'RELACION MATRICULAS'!C:D,2,FALSE)="BUS",1,666)))),"ERROR")</f>
        <v/>
      </c>
      <c r="R123" s="56" t="str">
        <f t="shared" si="10"/>
        <v/>
      </c>
      <c r="S123" s="33"/>
      <c r="T123" s="36"/>
    </row>
    <row r="124" spans="1:20" ht="26.25">
      <c r="A124" s="33" t="str">
        <f t="shared" si="15"/>
        <v/>
      </c>
      <c r="B124" s="58" t="str">
        <f t="shared" si="11"/>
        <v/>
      </c>
      <c r="C124" s="62"/>
      <c r="D124" s="63"/>
      <c r="E124" s="60"/>
      <c r="F124" s="64"/>
      <c r="G124" s="65" t="str">
        <f>IF(C124="","",IF(E124="","LIBRE",IF(E124="CITA DE 2","CITA DE 2",VLOOKUP(E124,FLOTA!A:E,5))))</f>
        <v/>
      </c>
      <c r="H124" s="65" t="str">
        <f>IF(E124="","",IF(G124="CITA DE 2","SEGUNDAS",VLOOKUP(E124,'RELACION MATRICULAS'!A:B,2,FALSE)))</f>
        <v/>
      </c>
      <c r="I124" s="61" t="str">
        <f>IFERROR(IF(C124="DIA","CITA CON MATRICULA",IF(A124="","",IF(J124="","",VLOOKUP(J124,'CITAS SOLICITADAS CUENTA'!A:C,3,FALSE)))),"REVISAR CITA")</f>
        <v/>
      </c>
      <c r="J124" s="53" t="str">
        <f t="shared" si="12"/>
        <v/>
      </c>
      <c r="K124" s="54" t="str">
        <f>IFERROR(IF(C124="DIA","DIA",IF(A124="","",VLOOKUP(J124,'CITAS SOLICITADAS CUENTA'!A:G,5,FALSE))),"ERROR")</f>
        <v/>
      </c>
      <c r="L124" s="55" t="str">
        <f>IFERROR(IF(C124="DIA","HORA",IF(A124="","",VLOOKUP(J124,'CITAS SOLICITADAS CUENTA'!A:G,6,FALSE))),"ERROR")</f>
        <v/>
      </c>
      <c r="M124" s="39" t="str">
        <f>IFERROR(IF(C124="DIA","ESTACION",IF(A124="","",VLOOKUP(J124,'CITAS SOLICITADAS CUENTA'!A:G,4,FALSE))),"ERROR")</f>
        <v/>
      </c>
      <c r="N124" s="56" t="str">
        <f>IFERROR(IF(C124="DIA","TIPO ITV",IF(A124="","",VLOOKUP(J124,'CITAS SOLICITADAS CUENTA'!A:G,7,FALSE))),"ERROR")</f>
        <v/>
      </c>
      <c r="O124" s="57" t="str">
        <f t="shared" si="9"/>
        <v/>
      </c>
      <c r="P124" s="33"/>
      <c r="Q124" s="39" t="str">
        <f>IFERROR(IF(C124="DIA","TIP ITV SOLI",IF(E124="","",IF(VLOOKUP(E124,'RELACION MATRICULAS'!C:D,2,FALSE)="FURGONETA",0,IF(VLOOKUP(E124,'RELACION MATRICULAS'!C:D,2,FALSE)="BUS",1,666)))),"ERROR")</f>
        <v/>
      </c>
      <c r="R124" s="56" t="str">
        <f t="shared" si="10"/>
        <v/>
      </c>
      <c r="S124" s="33"/>
      <c r="T124" s="36"/>
    </row>
    <row r="125" spans="1:20" ht="26.25">
      <c r="A125" s="33" t="str">
        <f t="shared" si="15"/>
        <v/>
      </c>
      <c r="B125" s="58" t="str">
        <f t="shared" si="11"/>
        <v/>
      </c>
      <c r="C125" s="62"/>
      <c r="D125" s="63"/>
      <c r="E125" s="60"/>
      <c r="F125" s="64"/>
      <c r="G125" s="65" t="str">
        <f>IF(C125="","",IF(E125="","LIBRE",IF(E125="CITA DE 2","CITA DE 2",VLOOKUP(E125,FLOTA!A:E,5))))</f>
        <v/>
      </c>
      <c r="H125" s="65" t="str">
        <f>IF(E125="","",IF(G125="CITA DE 2","SEGUNDAS",VLOOKUP(E125,'RELACION MATRICULAS'!A:B,2,FALSE)))</f>
        <v/>
      </c>
      <c r="I125" s="61" t="str">
        <f>IFERROR(IF(C125="DIA","CITA CON MATRICULA",IF(A125="","",IF(J125="","",VLOOKUP(J125,'CITAS SOLICITADAS CUENTA'!A:C,3,FALSE)))),"REVISAR CITA")</f>
        <v/>
      </c>
      <c r="J125" s="53" t="str">
        <f t="shared" si="12"/>
        <v/>
      </c>
      <c r="K125" s="54" t="str">
        <f>IFERROR(IF(C125="DIA","DIA",IF(A125="","",VLOOKUP(J125,'CITAS SOLICITADAS CUENTA'!A:G,5,FALSE))),"ERROR")</f>
        <v/>
      </c>
      <c r="L125" s="55" t="str">
        <f>IFERROR(IF(C125="DIA","HORA",IF(A125="","",VLOOKUP(J125,'CITAS SOLICITADAS CUENTA'!A:G,6,FALSE))),"ERROR")</f>
        <v/>
      </c>
      <c r="M125" s="39" t="str">
        <f>IFERROR(IF(C125="DIA","ESTACION",IF(A125="","",VLOOKUP(J125,'CITAS SOLICITADAS CUENTA'!A:G,4,FALSE))),"ERROR")</f>
        <v/>
      </c>
      <c r="N125" s="56" t="str">
        <f>IFERROR(IF(C125="DIA","TIPO ITV",IF(A125="","",VLOOKUP(J125,'CITAS SOLICITADAS CUENTA'!A:G,7,FALSE))),"ERROR")</f>
        <v/>
      </c>
      <c r="O125" s="57" t="str">
        <f t="shared" si="9"/>
        <v/>
      </c>
      <c r="P125" s="33"/>
      <c r="Q125" s="39" t="str">
        <f>IFERROR(IF(C125="DIA","TIP ITV SOLI",IF(E125="","",IF(VLOOKUP(E125,'RELACION MATRICULAS'!C:D,2,FALSE)="FURGONETA",0,IF(VLOOKUP(E125,'RELACION MATRICULAS'!C:D,2,FALSE)="BUS",1,666)))),"ERROR")</f>
        <v/>
      </c>
      <c r="R125" s="56" t="str">
        <f t="shared" si="10"/>
        <v/>
      </c>
      <c r="S125" s="33"/>
      <c r="T125" s="36"/>
    </row>
    <row r="126" spans="1:20" ht="26.25">
      <c r="A126" s="33" t="str">
        <f t="shared" si="15"/>
        <v/>
      </c>
      <c r="B126" s="58" t="str">
        <f t="shared" si="11"/>
        <v/>
      </c>
      <c r="C126" s="62"/>
      <c r="D126" s="63"/>
      <c r="E126" s="60"/>
      <c r="F126" s="64"/>
      <c r="G126" s="65" t="str">
        <f>IF(C126="","",IF(E126="","LIBRE",IF(E126="CITA DE 2","CITA DE 2",VLOOKUP(E126,FLOTA!A:E,5))))</f>
        <v/>
      </c>
      <c r="H126" s="65" t="str">
        <f>IF(E126="","",IF(G126="CITA DE 2","SEGUNDAS",VLOOKUP(E126,'RELACION MATRICULAS'!A:B,2,FALSE)))</f>
        <v/>
      </c>
      <c r="I126" s="61" t="str">
        <f>IFERROR(IF(C126="DIA","CITA CON MATRICULA",IF(A126="","",IF(J126="","",VLOOKUP(J126,'CITAS SOLICITADAS CUENTA'!A:C,3,FALSE)))),"REVISAR CITA")</f>
        <v/>
      </c>
      <c r="J126" s="53" t="str">
        <f t="shared" si="12"/>
        <v/>
      </c>
      <c r="K126" s="54" t="str">
        <f>IFERROR(IF(C126="DIA","DIA",IF(A126="","",VLOOKUP(J126,'CITAS SOLICITADAS CUENTA'!A:G,5,FALSE))),"ERROR")</f>
        <v/>
      </c>
      <c r="L126" s="55" t="str">
        <f>IFERROR(IF(C126="DIA","HORA",IF(A126="","",VLOOKUP(J126,'CITAS SOLICITADAS CUENTA'!A:G,6,FALSE))),"ERROR")</f>
        <v/>
      </c>
      <c r="M126" s="39" t="str">
        <f>IFERROR(IF(C126="DIA","ESTACION",IF(A126="","",VLOOKUP(J126,'CITAS SOLICITADAS CUENTA'!A:G,4,FALSE))),"ERROR")</f>
        <v/>
      </c>
      <c r="N126" s="56" t="str">
        <f>IFERROR(IF(C126="DIA","TIPO ITV",IF(A126="","",VLOOKUP(J126,'CITAS SOLICITADAS CUENTA'!A:G,7,FALSE))),"ERROR")</f>
        <v/>
      </c>
      <c r="O126" s="57" t="str">
        <f t="shared" si="9"/>
        <v/>
      </c>
      <c r="P126" s="33"/>
      <c r="Q126" s="39" t="str">
        <f>IFERROR(IF(C126="DIA","TIP ITV SOLI",IF(E126="","",IF(VLOOKUP(E126,'RELACION MATRICULAS'!C:D,2,FALSE)="FURGONETA",0,IF(VLOOKUP(E126,'RELACION MATRICULAS'!C:D,2,FALSE)="BUS",1,666)))),"ERROR")</f>
        <v/>
      </c>
      <c r="R126" s="56" t="str">
        <f t="shared" si="10"/>
        <v/>
      </c>
      <c r="S126" s="33"/>
      <c r="T126" s="36"/>
    </row>
    <row r="127" spans="1:20" ht="26.25">
      <c r="A127" s="33" t="str">
        <f t="shared" si="15"/>
        <v/>
      </c>
      <c r="B127" s="58" t="str">
        <f t="shared" si="11"/>
        <v/>
      </c>
      <c r="C127" s="62"/>
      <c r="D127" s="63"/>
      <c r="E127" s="60"/>
      <c r="F127" s="64"/>
      <c r="G127" s="65" t="str">
        <f>IF(C127="","",IF(E127="","LIBRE",IF(E127="CITA DE 2","CITA DE 2",VLOOKUP(E127,FLOTA!A:E,5))))</f>
        <v/>
      </c>
      <c r="H127" s="65" t="str">
        <f>IF(E127="","",IF(G127="CITA DE 2","SEGUNDAS",VLOOKUP(E127,'RELACION MATRICULAS'!A:B,2,FALSE)))</f>
        <v/>
      </c>
      <c r="I127" s="61" t="str">
        <f>IFERROR(IF(C127="DIA","CITA CON MATRICULA",IF(A127="","",IF(J127="","",VLOOKUP(J127,'CITAS SOLICITADAS CUENTA'!A:C,3,FALSE)))),"REVISAR CITA")</f>
        <v/>
      </c>
      <c r="J127" s="53" t="str">
        <f t="shared" si="12"/>
        <v/>
      </c>
      <c r="K127" s="54" t="str">
        <f>IFERROR(IF(C127="DIA","DIA",IF(A127="","",VLOOKUP(J127,'CITAS SOLICITADAS CUENTA'!A:G,5,FALSE))),"ERROR")</f>
        <v/>
      </c>
      <c r="L127" s="55" t="str">
        <f>IFERROR(IF(C127="DIA","HORA",IF(A127="","",VLOOKUP(J127,'CITAS SOLICITADAS CUENTA'!A:G,6,FALSE))),"ERROR")</f>
        <v/>
      </c>
      <c r="M127" s="39" t="str">
        <f>IFERROR(IF(C127="DIA","ESTACION",IF(A127="","",VLOOKUP(J127,'CITAS SOLICITADAS CUENTA'!A:G,4,FALSE))),"ERROR")</f>
        <v/>
      </c>
      <c r="N127" s="56" t="str">
        <f>IFERROR(IF(C127="DIA","TIPO ITV",IF(A127="","",VLOOKUP(J127,'CITAS SOLICITADAS CUENTA'!A:G,7,FALSE))),"ERROR")</f>
        <v/>
      </c>
      <c r="O127" s="57" t="str">
        <f t="shared" si="9"/>
        <v/>
      </c>
      <c r="P127" s="33"/>
      <c r="Q127" s="39" t="str">
        <f>IFERROR(IF(C127="DIA","TIP ITV SOLI",IF(E127="","",IF(VLOOKUP(E127,'RELACION MATRICULAS'!C:D,2,FALSE)="FURGONETA",0,IF(VLOOKUP(E127,'RELACION MATRICULAS'!C:D,2,FALSE)="BUS",1,666)))),"ERROR")</f>
        <v/>
      </c>
      <c r="R127" s="56" t="str">
        <f t="shared" si="10"/>
        <v/>
      </c>
      <c r="S127" s="33"/>
      <c r="T127" s="36"/>
    </row>
    <row r="128" spans="1:20" ht="26.25">
      <c r="A128" s="33"/>
      <c r="B128" s="58" t="str">
        <f t="shared" si="11"/>
        <v/>
      </c>
      <c r="C128" s="66"/>
      <c r="D128" s="67"/>
      <c r="E128" s="68"/>
      <c r="F128" s="68"/>
      <c r="G128" s="66"/>
      <c r="H128" s="66"/>
      <c r="I128" s="61" t="str">
        <f>IFERROR(IF(C128="DIA","CITA CON MATRICULA",IF(A128="","",IF(J128="","",VLOOKUP(J128,'CITAS SOLICITADAS CUENTA'!A:C,3,FALSE)))),"REVISAR CITA")</f>
        <v/>
      </c>
      <c r="J128" s="53" t="str">
        <f t="shared" si="12"/>
        <v/>
      </c>
      <c r="K128" s="54" t="str">
        <f>IFERROR(IF(C128="DIA","DIA",IF(A128="","",VLOOKUP(J128,'CITAS SOLICITADAS CUENTA'!A:G,5,FALSE))),"ERROR")</f>
        <v/>
      </c>
      <c r="L128" s="55" t="str">
        <f>IFERROR(IF(C128="DIA","HORA",IF(A128="","",VLOOKUP(J128,'CITAS SOLICITADAS CUENTA'!A:G,6,FALSE))),"ERROR")</f>
        <v/>
      </c>
      <c r="M128" s="39" t="str">
        <f>IFERROR(IF(C128="DIA","ESTACION",IF(A128="","",VLOOKUP(J128,'CITAS SOLICITADAS CUENTA'!A:G,4,FALSE))),"ERROR")</f>
        <v/>
      </c>
      <c r="N128" s="56" t="str">
        <f>IFERROR(IF(C128="DIA","TIPO ITV",IF(A128="","",VLOOKUP(J128,'CITAS SOLICITADAS CUENTA'!A:G,7,FALSE))),"ERROR")</f>
        <v/>
      </c>
      <c r="O128" s="57" t="str">
        <f t="shared" si="9"/>
        <v/>
      </c>
      <c r="P128" s="33"/>
      <c r="Q128" s="39" t="str">
        <f>IFERROR(IF(C128="DIA","TIP ITV SOLI",IF(E128="","",IF(VLOOKUP(E128,'RELACION MATRICULAS'!C:D,2,FALSE)="FURGONETA",0,IF(VLOOKUP(E128,'RELACION MATRICULAS'!C:D,2,FALSE)="BUS",1,666)))),"ERROR")</f>
        <v/>
      </c>
      <c r="R128" s="56" t="str">
        <f t="shared" si="10"/>
        <v/>
      </c>
      <c r="S128" s="33"/>
      <c r="T128" s="36"/>
    </row>
    <row r="129" spans="1:20" ht="26.25">
      <c r="A129" s="33"/>
      <c r="B129" s="58" t="str">
        <f t="shared" si="11"/>
        <v/>
      </c>
      <c r="C129" s="68"/>
      <c r="D129" s="68"/>
      <c r="E129" s="68"/>
      <c r="F129" s="69" t="s">
        <v>140</v>
      </c>
      <c r="G129" s="70" t="s">
        <v>141</v>
      </c>
      <c r="H129" s="71" t="s">
        <v>142</v>
      </c>
      <c r="I129" s="61" t="str">
        <f>IFERROR(IF(C129="DIA","CITA CON MATRICULA",IF(A129="","",IF(J129="","",VLOOKUP(J129,'CITAS SOLICITADAS CUENTA'!A:C,3,FALSE)))),"REVISAR CITA")</f>
        <v/>
      </c>
      <c r="J129" s="53" t="str">
        <f t="shared" si="12"/>
        <v/>
      </c>
      <c r="K129" s="54" t="str">
        <f>IFERROR(IF(C129="DIA","DIA",IF(A129="","",VLOOKUP(J129,'CITAS SOLICITADAS CUENTA'!A:G,5,FALSE))),"ERROR")</f>
        <v/>
      </c>
      <c r="L129" s="55" t="str">
        <f>IFERROR(IF(C129="DIA","HORA",IF(A129="","",VLOOKUP(J129,'CITAS SOLICITADAS CUENTA'!A:G,6,FALSE))),"ERROR")</f>
        <v/>
      </c>
      <c r="M129" s="39" t="str">
        <f>IFERROR(IF(C129="DIA","ESTACION",IF(A129="","",VLOOKUP(J129,'CITAS SOLICITADAS CUENTA'!A:G,4,FALSE))),"ERROR")</f>
        <v/>
      </c>
      <c r="N129" s="56" t="str">
        <f>IFERROR(IF(C129="DIA","TIPO ITV",IF(A129="","",VLOOKUP(J129,'CITAS SOLICITADAS CUENTA'!A:G,7,FALSE))),"ERROR")</f>
        <v/>
      </c>
      <c r="O129" s="57" t="str">
        <f t="shared" si="9"/>
        <v/>
      </c>
      <c r="P129" s="33"/>
      <c r="Q129" s="39" t="str">
        <f>IFERROR(IF(C129="DIA","TIP ITV SOLI",IF(E129="","",IF(VLOOKUP(E129,'RELACION MATRICULAS'!C:D,2,FALSE)="FURGONETA",0,IF(VLOOKUP(E129,'RELACION MATRICULAS'!C:D,2,FALSE)="BUS",1,666)))),"ERROR")</f>
        <v/>
      </c>
      <c r="R129" s="56" t="str">
        <f t="shared" si="10"/>
        <v/>
      </c>
      <c r="S129" s="33"/>
      <c r="T129" s="36"/>
    </row>
    <row r="130" spans="1:20" ht="15.75">
      <c r="A130" s="33"/>
      <c r="B130" s="58" t="str">
        <f t="shared" si="11"/>
        <v/>
      </c>
      <c r="C130" s="72"/>
      <c r="D130" s="72"/>
      <c r="E130" s="72"/>
      <c r="F130" s="72"/>
      <c r="G130" s="72"/>
      <c r="H130" s="72"/>
      <c r="I130" s="61" t="str">
        <f>IFERROR(IF(C130="DIA","CITA CON MATRICULA",IF(A130="","",IF(J130="","",VLOOKUP(J130,'CITAS SOLICITADAS CUENTA'!A:C,3,FALSE)))),"REVISAR CITA")</f>
        <v/>
      </c>
      <c r="J130" s="53" t="str">
        <f t="shared" si="12"/>
        <v/>
      </c>
      <c r="K130" s="54" t="str">
        <f>IFERROR(IF(C130="DIA","DIA",IF(A130="","",VLOOKUP(J130,'CITAS SOLICITADAS CUENTA'!A:G,5,FALSE))),"ERROR")</f>
        <v/>
      </c>
      <c r="L130" s="55" t="str">
        <f>IFERROR(IF(C130="DIA","HORA",IF(A130="","",VLOOKUP(J130,'CITAS SOLICITADAS CUENTA'!A:G,6,FALSE))),"ERROR")</f>
        <v/>
      </c>
      <c r="M130" s="39" t="str">
        <f>IFERROR(IF(C130="DIA","ESTACION",IF(A130="","",VLOOKUP(J130,'CITAS SOLICITADAS CUENTA'!A:G,4,FALSE))),"ERROR")</f>
        <v/>
      </c>
      <c r="N130" s="56" t="str">
        <f>IFERROR(IF(C130="DIA","TIPO ITV",IF(A130="","",VLOOKUP(J130,'CITAS SOLICITADAS CUENTA'!A:G,7,FALSE))),"ERROR")</f>
        <v/>
      </c>
      <c r="O130" s="57" t="str">
        <f t="shared" si="9"/>
        <v/>
      </c>
      <c r="P130" s="33"/>
      <c r="Q130" s="39" t="str">
        <f>IFERROR(IF(C130="DIA","TIP ITV SOLI",IF(E130="","",IF(VLOOKUP(E130,'RELACION MATRICULAS'!C:D,2,FALSE)="FURGONETA",0,IF(VLOOKUP(E130,'RELACION MATRICULAS'!C:D,2,FALSE)="BUS",1,666)))),"ERROR")</f>
        <v/>
      </c>
      <c r="R130" s="56" t="str">
        <f t="shared" si="10"/>
        <v/>
      </c>
      <c r="S130" s="33"/>
      <c r="T130" s="36"/>
    </row>
    <row r="131" spans="1:20" ht="26.25">
      <c r="A131" s="33"/>
      <c r="B131" s="58" t="str">
        <f t="shared" si="11"/>
        <v/>
      </c>
      <c r="C131" s="110" t="s">
        <v>153</v>
      </c>
      <c r="D131" s="111"/>
      <c r="E131" s="111"/>
      <c r="F131" s="111"/>
      <c r="G131" s="111"/>
      <c r="H131" s="112"/>
      <c r="I131" s="61" t="str">
        <f>IFERROR(IF(C131="DIA","CITA CON MATRICULA",IF(A131="","",IF(J131="","",VLOOKUP(J131,'CITAS SOLICITADAS CUENTA'!A:C,3,FALSE)))),"REVISAR CITA")</f>
        <v/>
      </c>
      <c r="J131" s="53" t="str">
        <f t="shared" si="12"/>
        <v/>
      </c>
      <c r="K131" s="54" t="str">
        <f>IFERROR(IF(C131="DIA","DIA",IF(A131="","",VLOOKUP(J131,'CITAS SOLICITADAS CUENTA'!A:G,5,FALSE))),"ERROR")</f>
        <v/>
      </c>
      <c r="L131" s="55" t="str">
        <f>IFERROR(IF(C131="DIA","HORA",IF(A131="","",VLOOKUP(J131,'CITAS SOLICITADAS CUENTA'!A:G,6,FALSE))),"ERROR")</f>
        <v/>
      </c>
      <c r="M131" s="39" t="str">
        <f>IFERROR(IF(C131="DIA","ESTACION",IF(A131="","",VLOOKUP(J131,'CITAS SOLICITADAS CUENTA'!A:G,4,FALSE))),"ERROR")</f>
        <v/>
      </c>
      <c r="N131" s="56" t="str">
        <f>IFERROR(IF(C131="DIA","TIPO ITV",IF(A131="","",VLOOKUP(J131,'CITAS SOLICITADAS CUENTA'!A:G,7,FALSE))),"ERROR")</f>
        <v/>
      </c>
      <c r="O131" s="57" t="str">
        <f t="shared" si="9"/>
        <v/>
      </c>
      <c r="P131" s="33"/>
      <c r="Q131" s="39" t="str">
        <f>IFERROR(IF(C131="DIA","TIP ITV SOLI",IF(E131="","",IF(VLOOKUP(E131,'RELACION MATRICULAS'!C:D,2,FALSE)="FURGONETA",0,IF(VLOOKUP(E131,'RELACION MATRICULAS'!C:D,2,FALSE)="BUS",1,666)))),"ERROR")</f>
        <v/>
      </c>
      <c r="R131" s="56" t="str">
        <f t="shared" si="10"/>
        <v/>
      </c>
      <c r="S131" s="33"/>
      <c r="T131" s="36"/>
    </row>
    <row r="132" spans="1:20" ht="30.75" customHeight="1">
      <c r="A132" s="33"/>
      <c r="B132" s="58" t="str">
        <f t="shared" si="11"/>
        <v>DIASEM</v>
      </c>
      <c r="C132" s="59" t="s">
        <v>6</v>
      </c>
      <c r="D132" s="59" t="s">
        <v>136</v>
      </c>
      <c r="E132" s="59" t="s">
        <v>137</v>
      </c>
      <c r="F132" s="60" t="s">
        <v>138</v>
      </c>
      <c r="G132" s="59" t="s">
        <v>139</v>
      </c>
      <c r="H132" s="60" t="s">
        <v>13</v>
      </c>
      <c r="I132" s="61" t="str">
        <f>IFERROR(IF(C132="DIA","CITA CON MATRICULA",IF(A132="","",IF(J132="","",VLOOKUP(J132,'CITAS SOLICITADAS CUENTA'!A:C,3,FALSE)))),"REVISAR CITA")</f>
        <v>CITA CON MATRICULA</v>
      </c>
      <c r="J132" s="53" t="str">
        <f t="shared" si="12"/>
        <v>COMPROBACION CITA</v>
      </c>
      <c r="K132" s="54" t="str">
        <f>IFERROR(IF(C132="DIA","DIA",IF(A132="","",VLOOKUP(J132,'CITAS SOLICITADAS CUENTA'!A:G,5,FALSE))),"ERROR")</f>
        <v>DIA</v>
      </c>
      <c r="L132" s="55" t="str">
        <f>IFERROR(IF(C132="DIA","HORA",IF(A132="","",VLOOKUP(J132,'CITAS SOLICITADAS CUENTA'!A:G,6,FALSE))),"ERROR")</f>
        <v>HORA</v>
      </c>
      <c r="M132" s="39" t="str">
        <f>IFERROR(IF(C132="DIA","ESTACION",IF(A132="","",VLOOKUP(J132,'CITAS SOLICITADAS CUENTA'!A:G,4,FALSE))),"ERROR")</f>
        <v>ESTACION</v>
      </c>
      <c r="N132" s="56" t="str">
        <f>IFERROR(IF(C132="DIA","TIPO ITV",IF(A132="","",VLOOKUP(J132,'CITAS SOLICITADAS CUENTA'!A:G,7,FALSE))),"ERROR")</f>
        <v>TIPO ITV</v>
      </c>
      <c r="O132" s="57" t="str">
        <f t="shared" si="9"/>
        <v>COMPROBACION FECHA LIMITE CITA ITV</v>
      </c>
      <c r="P132" s="33"/>
      <c r="Q132" s="39" t="str">
        <f>IFERROR(IF(C132="DIA","TIP ITV SOLI",IF(E132="","",IF(VLOOKUP(E132,'RELACION MATRICULAS'!C:D,2,FALSE)="FURGONETA",0,IF(VLOOKUP(E132,'RELACION MATRICULAS'!C:D,2,FALSE)="BUS",1,666)))),"ERROR")</f>
        <v>TIP ITV SOLI</v>
      </c>
      <c r="R132" s="56" t="str">
        <f t="shared" si="10"/>
        <v>TIP ITV SOLI</v>
      </c>
      <c r="S132" s="33"/>
      <c r="T132" s="36"/>
    </row>
    <row r="133" spans="1:20" ht="26.25">
      <c r="A133" s="33" t="str">
        <f t="shared" ref="A133:A144" si="16">IF(C133="","",WEEKDAY(C133))</f>
        <v/>
      </c>
      <c r="B133" s="58" t="str">
        <f t="shared" si="11"/>
        <v/>
      </c>
      <c r="C133" s="62"/>
      <c r="D133" s="63"/>
      <c r="E133" s="60"/>
      <c r="F133" s="64"/>
      <c r="G133" s="65" t="str">
        <f>IF(C133="","",IF(E133="","LIBRE",IF(E133="CITA DE 2","CITA DE 2",VLOOKUP(E133,FLOTA!A:E,5))))</f>
        <v/>
      </c>
      <c r="H133" s="65" t="str">
        <f>IF(E133="","",IF(G133="CITA DE 2","SEGUNDAS",VLOOKUP(E133,'RELACION MATRICULAS'!A:B,2,FALSE)))</f>
        <v/>
      </c>
      <c r="I133" s="61" t="str">
        <f>IFERROR(IF(C133="DIA","CITA CON MATRICULA",IF(A133="","",IF(J133="","",VLOOKUP(J133,'CITAS SOLICITADAS CUENTA'!A:C,3,FALSE)))),"REVISAR CITA")</f>
        <v/>
      </c>
      <c r="J133" s="53" t="str">
        <f t="shared" si="12"/>
        <v/>
      </c>
      <c r="K133" s="54" t="str">
        <f>IFERROR(IF(C133="DIA","DIA",IF(A133="","",VLOOKUP(J133,'CITAS SOLICITADAS CUENTA'!A:G,5,FALSE))),"ERROR")</f>
        <v/>
      </c>
      <c r="L133" s="55" t="str">
        <f>IFERROR(IF(C133="DIA","HORA",IF(A133="","",VLOOKUP(J133,'CITAS SOLICITADAS CUENTA'!A:G,6,FALSE))),"ERROR")</f>
        <v/>
      </c>
      <c r="M133" s="39" t="str">
        <f>IFERROR(IF(C133="DIA","ESTACION",IF(A133="","",VLOOKUP(J133,'CITAS SOLICITADAS CUENTA'!A:G,4,FALSE))),"ERROR")</f>
        <v/>
      </c>
      <c r="N133" s="56" t="str">
        <f>IFERROR(IF(C133="DIA","TIPO ITV",IF(A133="","",VLOOKUP(J133,'CITAS SOLICITADAS CUENTA'!A:G,7,FALSE))),"ERROR")</f>
        <v/>
      </c>
      <c r="O133" s="57" t="str">
        <f t="shared" si="9"/>
        <v/>
      </c>
      <c r="P133" s="33"/>
      <c r="Q133" s="39" t="str">
        <f>IFERROR(IF(C133="DIA","TIP ITV SOLI",IF(E133="","",IF(VLOOKUP(E133,'RELACION MATRICULAS'!C:D,2,FALSE)="FURGONETA",0,IF(VLOOKUP(E133,'RELACION MATRICULAS'!C:D,2,FALSE)="BUS",1,666)))),"ERROR")</f>
        <v/>
      </c>
      <c r="R133" s="56" t="str">
        <f t="shared" si="10"/>
        <v/>
      </c>
      <c r="S133" s="33"/>
      <c r="T133" s="36"/>
    </row>
    <row r="134" spans="1:20" ht="26.25">
      <c r="A134" s="33" t="str">
        <f t="shared" si="16"/>
        <v/>
      </c>
      <c r="B134" s="58" t="str">
        <f t="shared" si="11"/>
        <v/>
      </c>
      <c r="C134" s="62"/>
      <c r="D134" s="63"/>
      <c r="E134" s="60"/>
      <c r="F134" s="64"/>
      <c r="G134" s="65" t="str">
        <f>IF(C134="","",IF(E134="","LIBRE",IF(E134="CITA DE 2","CITA DE 2",VLOOKUP(E134,FLOTA!A:E,5))))</f>
        <v/>
      </c>
      <c r="H134" s="65" t="str">
        <f>IF(E134="","",IF(G134="CITA DE 2","SEGUNDAS",VLOOKUP(E134,'RELACION MATRICULAS'!A:B,2,FALSE)))</f>
        <v/>
      </c>
      <c r="I134" s="61" t="str">
        <f>IFERROR(IF(C134="DIA","CITA CON MATRICULA",IF(A134="","",IF(J134="","",VLOOKUP(J134,'CITAS SOLICITADAS CUENTA'!A:C,3,FALSE)))),"REVISAR CITA")</f>
        <v/>
      </c>
      <c r="J134" s="53" t="str">
        <f t="shared" si="12"/>
        <v/>
      </c>
      <c r="K134" s="54" t="str">
        <f>IFERROR(IF(C134="DIA","DIA",IF(A134="","",VLOOKUP(J134,'CITAS SOLICITADAS CUENTA'!A:G,5,FALSE))),"ERROR")</f>
        <v/>
      </c>
      <c r="L134" s="55" t="str">
        <f>IFERROR(IF(C134="DIA","HORA",IF(A134="","",VLOOKUP(J134,'CITAS SOLICITADAS CUENTA'!A:G,6,FALSE))),"ERROR")</f>
        <v/>
      </c>
      <c r="M134" s="39" t="str">
        <f>IFERROR(IF(C134="DIA","ESTACION",IF(A134="","",VLOOKUP(J134,'CITAS SOLICITADAS CUENTA'!A:G,4,FALSE))),"ERROR")</f>
        <v/>
      </c>
      <c r="N134" s="56" t="str">
        <f>IFERROR(IF(C134="DIA","TIPO ITV",IF(A134="","",VLOOKUP(J134,'CITAS SOLICITADAS CUENTA'!A:G,7,FALSE))),"ERROR")</f>
        <v/>
      </c>
      <c r="O134" s="57" t="str">
        <f t="shared" si="9"/>
        <v/>
      </c>
      <c r="P134" s="33"/>
      <c r="Q134" s="39" t="str">
        <f>IFERROR(IF(C134="DIA","TIP ITV SOLI",IF(E134="","",IF(VLOOKUP(E134,'RELACION MATRICULAS'!C:D,2,FALSE)="FURGONETA",0,IF(VLOOKUP(E134,'RELACION MATRICULAS'!C:D,2,FALSE)="BUS",1,666)))),"ERROR")</f>
        <v/>
      </c>
      <c r="R134" s="56" t="str">
        <f t="shared" si="10"/>
        <v/>
      </c>
      <c r="S134" s="33"/>
      <c r="T134" s="36"/>
    </row>
    <row r="135" spans="1:20" ht="26.25">
      <c r="A135" s="33" t="str">
        <f t="shared" si="16"/>
        <v/>
      </c>
      <c r="B135" s="58" t="str">
        <f t="shared" si="11"/>
        <v/>
      </c>
      <c r="C135" s="62"/>
      <c r="D135" s="63"/>
      <c r="E135" s="60"/>
      <c r="F135" s="64"/>
      <c r="G135" s="65" t="str">
        <f>IF(C135="","",IF(E135="","LIBRE",IF(E135="CITA DE 2","CITA DE 2",VLOOKUP(E135,FLOTA!A:E,5))))</f>
        <v/>
      </c>
      <c r="H135" s="65" t="str">
        <f>IF(E135="","",IF(G135="CITA DE 2","SEGUNDAS",VLOOKUP(E135,'RELACION MATRICULAS'!A:B,2,FALSE)))</f>
        <v/>
      </c>
      <c r="I135" s="61" t="str">
        <f>IFERROR(IF(C135="DIA","CITA CON MATRICULA",IF(A135="","",IF(J135="","",VLOOKUP(J135,'CITAS SOLICITADAS CUENTA'!A:C,3,FALSE)))),"REVISAR CITA")</f>
        <v/>
      </c>
      <c r="J135" s="53" t="str">
        <f t="shared" si="12"/>
        <v/>
      </c>
      <c r="K135" s="54" t="str">
        <f>IFERROR(IF(C135="DIA","DIA",IF(A135="","",VLOOKUP(J135,'CITAS SOLICITADAS CUENTA'!A:G,5,FALSE))),"ERROR")</f>
        <v/>
      </c>
      <c r="L135" s="55" t="str">
        <f>IFERROR(IF(C135="DIA","HORA",IF(A135="","",VLOOKUP(J135,'CITAS SOLICITADAS CUENTA'!A:G,6,FALSE))),"ERROR")</f>
        <v/>
      </c>
      <c r="M135" s="39" t="str">
        <f>IFERROR(IF(C135="DIA","ESTACION",IF(A135="","",VLOOKUP(J135,'CITAS SOLICITADAS CUENTA'!A:G,4,FALSE))),"ERROR")</f>
        <v/>
      </c>
      <c r="N135" s="56" t="str">
        <f>IFERROR(IF(C135="DIA","TIPO ITV",IF(A135="","",VLOOKUP(J135,'CITAS SOLICITADAS CUENTA'!A:G,7,FALSE))),"ERROR")</f>
        <v/>
      </c>
      <c r="O135" s="57" t="str">
        <f t="shared" si="9"/>
        <v/>
      </c>
      <c r="P135" s="33"/>
      <c r="Q135" s="39" t="str">
        <f>IFERROR(IF(C135="DIA","TIP ITV SOLI",IF(E135="","",IF(VLOOKUP(E135,'RELACION MATRICULAS'!C:D,2,FALSE)="FURGONETA",0,IF(VLOOKUP(E135,'RELACION MATRICULAS'!C:D,2,FALSE)="BUS",1,666)))),"ERROR")</f>
        <v/>
      </c>
      <c r="R135" s="56" t="str">
        <f t="shared" si="10"/>
        <v/>
      </c>
      <c r="S135" s="33"/>
      <c r="T135" s="36"/>
    </row>
    <row r="136" spans="1:20" ht="26.25">
      <c r="A136" s="33" t="str">
        <f t="shared" si="16"/>
        <v/>
      </c>
      <c r="B136" s="58" t="str">
        <f t="shared" si="11"/>
        <v/>
      </c>
      <c r="C136" s="62"/>
      <c r="D136" s="63"/>
      <c r="E136" s="60"/>
      <c r="F136" s="64"/>
      <c r="G136" s="65" t="str">
        <f>IF(C136="","",IF(E136="","LIBRE",IF(E136="CITA DE 2","CITA DE 2",VLOOKUP(E136,FLOTA!A:E,5))))</f>
        <v/>
      </c>
      <c r="H136" s="65" t="str">
        <f>IF(E136="","",IF(G136="CITA DE 2","SEGUNDAS",VLOOKUP(E136,'RELACION MATRICULAS'!A:B,2,FALSE)))</f>
        <v/>
      </c>
      <c r="I136" s="61" t="str">
        <f>IFERROR(IF(C136="DIA","CITA CON MATRICULA",IF(A136="","",IF(J136="","",VLOOKUP(J136,'CITAS SOLICITADAS CUENTA'!A:C,3,FALSE)))),"REVISAR CITA")</f>
        <v/>
      </c>
      <c r="J136" s="53" t="str">
        <f t="shared" si="12"/>
        <v/>
      </c>
      <c r="K136" s="54" t="str">
        <f>IFERROR(IF(C136="DIA","DIA",IF(A136="","",VLOOKUP(J136,'CITAS SOLICITADAS CUENTA'!A:G,5,FALSE))),"ERROR")</f>
        <v/>
      </c>
      <c r="L136" s="55" t="str">
        <f>IFERROR(IF(C136="DIA","HORA",IF(A136="","",VLOOKUP(J136,'CITAS SOLICITADAS CUENTA'!A:G,6,FALSE))),"ERROR")</f>
        <v/>
      </c>
      <c r="M136" s="39" t="str">
        <f>IFERROR(IF(C136="DIA","ESTACION",IF(A136="","",VLOOKUP(J136,'CITAS SOLICITADAS CUENTA'!A:G,4,FALSE))),"ERROR")</f>
        <v/>
      </c>
      <c r="N136" s="56" t="str">
        <f>IFERROR(IF(C136="DIA","TIPO ITV",IF(A136="","",VLOOKUP(J136,'CITAS SOLICITADAS CUENTA'!A:G,7,FALSE))),"ERROR")</f>
        <v/>
      </c>
      <c r="O136" s="57" t="str">
        <f t="shared" si="9"/>
        <v/>
      </c>
      <c r="P136" s="33"/>
      <c r="Q136" s="39" t="str">
        <f>IFERROR(IF(C136="DIA","TIP ITV SOLI",IF(E136="","",IF(VLOOKUP(E136,'RELACION MATRICULAS'!C:D,2,FALSE)="FURGONETA",0,IF(VLOOKUP(E136,'RELACION MATRICULAS'!C:D,2,FALSE)="BUS",1,666)))),"ERROR")</f>
        <v/>
      </c>
      <c r="R136" s="56" t="str">
        <f t="shared" si="10"/>
        <v/>
      </c>
      <c r="S136" s="33"/>
      <c r="T136" s="36"/>
    </row>
    <row r="137" spans="1:20" ht="26.25">
      <c r="A137" s="33" t="str">
        <f t="shared" si="16"/>
        <v/>
      </c>
      <c r="B137" s="58" t="str">
        <f t="shared" si="11"/>
        <v/>
      </c>
      <c r="C137" s="62"/>
      <c r="D137" s="63"/>
      <c r="E137" s="60"/>
      <c r="F137" s="64"/>
      <c r="G137" s="65" t="str">
        <f>IF(C137="","",IF(E137="","LIBRE",IF(E137="CITA DE 2","CITA DE 2",VLOOKUP(E137,FLOTA!A:E,5))))</f>
        <v/>
      </c>
      <c r="H137" s="65" t="str">
        <f>IF(E137="","",IF(G137="CITA DE 2","SEGUNDAS",VLOOKUP(E137,'RELACION MATRICULAS'!A:B,2,FALSE)))</f>
        <v/>
      </c>
      <c r="I137" s="61" t="str">
        <f>IFERROR(IF(C137="DIA","CITA CON MATRICULA",IF(A137="","",IF(J137="","",VLOOKUP(J137,'CITAS SOLICITADAS CUENTA'!A:C,3,FALSE)))),"REVISAR CITA")</f>
        <v/>
      </c>
      <c r="J137" s="53" t="str">
        <f t="shared" si="12"/>
        <v/>
      </c>
      <c r="K137" s="54" t="str">
        <f>IFERROR(IF(C137="DIA","DIA",IF(A137="","",VLOOKUP(J137,'CITAS SOLICITADAS CUENTA'!A:G,5,FALSE))),"ERROR")</f>
        <v/>
      </c>
      <c r="L137" s="55" t="str">
        <f>IFERROR(IF(C137="DIA","HORA",IF(A137="","",VLOOKUP(J137,'CITAS SOLICITADAS CUENTA'!A:G,6,FALSE))),"ERROR")</f>
        <v/>
      </c>
      <c r="M137" s="39" t="str">
        <f>IFERROR(IF(C137="DIA","ESTACION",IF(A137="","",VLOOKUP(J137,'CITAS SOLICITADAS CUENTA'!A:G,4,FALSE))),"ERROR")</f>
        <v/>
      </c>
      <c r="N137" s="56" t="str">
        <f>IFERROR(IF(C137="DIA","TIPO ITV",IF(A137="","",VLOOKUP(J137,'CITAS SOLICITADAS CUENTA'!A:G,7,FALSE))),"ERROR")</f>
        <v/>
      </c>
      <c r="O137" s="57" t="str">
        <f t="shared" si="9"/>
        <v/>
      </c>
      <c r="P137" s="33"/>
      <c r="Q137" s="39" t="str">
        <f>IFERROR(IF(C137="DIA","TIP ITV SOLI",IF(E137="","",IF(VLOOKUP(E137,'RELACION MATRICULAS'!C:D,2,FALSE)="FURGONETA",0,IF(VLOOKUP(E137,'RELACION MATRICULAS'!C:D,2,FALSE)="BUS",1,666)))),"ERROR")</f>
        <v/>
      </c>
      <c r="R137" s="56" t="str">
        <f t="shared" si="10"/>
        <v/>
      </c>
      <c r="S137" s="33"/>
      <c r="T137" s="36"/>
    </row>
    <row r="138" spans="1:20" ht="26.25">
      <c r="A138" s="33" t="str">
        <f t="shared" si="16"/>
        <v/>
      </c>
      <c r="B138" s="58" t="str">
        <f t="shared" si="11"/>
        <v/>
      </c>
      <c r="C138" s="62"/>
      <c r="D138" s="63"/>
      <c r="E138" s="60"/>
      <c r="F138" s="64"/>
      <c r="G138" s="65" t="str">
        <f>IF(C138="","",IF(E138="","LIBRE",IF(E138="CITA DE 2","CITA DE 2",VLOOKUP(E138,FLOTA!A:E,5))))</f>
        <v/>
      </c>
      <c r="H138" s="65" t="str">
        <f>IF(E138="","",IF(G138="CITA DE 2","SEGUNDAS",VLOOKUP(E138,'RELACION MATRICULAS'!A:B,2,FALSE)))</f>
        <v/>
      </c>
      <c r="I138" s="61" t="str">
        <f>IFERROR(IF(C138="DIA","CITA CON MATRICULA",IF(A138="","",IF(J138="","",VLOOKUP(J138,'CITAS SOLICITADAS CUENTA'!A:C,3,FALSE)))),"REVISAR CITA")</f>
        <v/>
      </c>
      <c r="J138" s="53" t="str">
        <f t="shared" si="12"/>
        <v/>
      </c>
      <c r="K138" s="54" t="str">
        <f>IFERROR(IF(C138="DIA","DIA",IF(A138="","",VLOOKUP(J138,'CITAS SOLICITADAS CUENTA'!A:G,5,FALSE))),"ERROR")</f>
        <v/>
      </c>
      <c r="L138" s="55" t="str">
        <f>IFERROR(IF(C138="DIA","HORA",IF(A138="","",VLOOKUP(J138,'CITAS SOLICITADAS CUENTA'!A:G,6,FALSE))),"ERROR")</f>
        <v/>
      </c>
      <c r="M138" s="39" t="str">
        <f>IFERROR(IF(C138="DIA","ESTACION",IF(A138="","",VLOOKUP(J138,'CITAS SOLICITADAS CUENTA'!A:G,4,FALSE))),"ERROR")</f>
        <v/>
      </c>
      <c r="N138" s="56" t="str">
        <f>IFERROR(IF(C138="DIA","TIPO ITV",IF(A138="","",VLOOKUP(J138,'CITAS SOLICITADAS CUENTA'!A:G,7,FALSE))),"ERROR")</f>
        <v/>
      </c>
      <c r="O138" s="57" t="str">
        <f t="shared" ref="O138:O201" si="17">IFERROR(IF(C138="DIA","COMPROBACION FECHA LIMITE CITA ITV",IF(E138="","",IF(H138="SEGUNDAS","SEGUNDAS",G138-30))),"ERROR")</f>
        <v/>
      </c>
      <c r="P138" s="33"/>
      <c r="Q138" s="39" t="str">
        <f>IFERROR(IF(C138="DIA","TIP ITV SOLI",IF(E138="","",IF(VLOOKUP(E138,'RELACION MATRICULAS'!C:D,2,FALSE)="FURGONETA",0,IF(VLOOKUP(E138,'RELACION MATRICULAS'!C:D,2,FALSE)="BUS",1,666)))),"ERROR")</f>
        <v/>
      </c>
      <c r="R138" s="56" t="str">
        <f t="shared" ref="R138:R201" si="18">IFERROR(IF(C138="DIA","TIP ITV SOLI",IF(E138="","",IF(N138="FURGONETA",0,IF(N138="BUS",1,666)))),"ERROR")</f>
        <v/>
      </c>
      <c r="S138" s="33"/>
      <c r="T138" s="36"/>
    </row>
    <row r="139" spans="1:20" ht="26.25">
      <c r="A139" s="33" t="str">
        <f t="shared" si="16"/>
        <v/>
      </c>
      <c r="B139" s="58" t="str">
        <f t="shared" ref="B139:B202" si="19">IF(C139="","",IF(LEFT(C139,3)="ITV","",IF(C139="DIA","DIASEM",C139)))</f>
        <v/>
      </c>
      <c r="C139" s="62"/>
      <c r="D139" s="63"/>
      <c r="E139" s="60"/>
      <c r="F139" s="64"/>
      <c r="G139" s="65" t="str">
        <f>IF(C139="","",IF(E139="","LIBRE",IF(E139="CITA DE 2","CITA DE 2",VLOOKUP(E139,FLOTA!A:E,5))))</f>
        <v/>
      </c>
      <c r="H139" s="65" t="str">
        <f>IF(E139="","",IF(G139="CITA DE 2","SEGUNDAS",VLOOKUP(E139,'RELACION MATRICULAS'!A:B,2,FALSE)))</f>
        <v/>
      </c>
      <c r="I139" s="61" t="str">
        <f>IFERROR(IF(C139="DIA","CITA CON MATRICULA",IF(A139="","",IF(J139="","",VLOOKUP(J139,'CITAS SOLICITADAS CUENTA'!A:C,3,FALSE)))),"REVISAR CITA")</f>
        <v/>
      </c>
      <c r="J139" s="53" t="str">
        <f t="shared" si="12"/>
        <v/>
      </c>
      <c r="K139" s="54" t="str">
        <f>IFERROR(IF(C139="DIA","DIA",IF(A139="","",VLOOKUP(J139,'CITAS SOLICITADAS CUENTA'!A:G,5,FALSE))),"ERROR")</f>
        <v/>
      </c>
      <c r="L139" s="55" t="str">
        <f>IFERROR(IF(C139="DIA","HORA",IF(A139="","",VLOOKUP(J139,'CITAS SOLICITADAS CUENTA'!A:G,6,FALSE))),"ERROR")</f>
        <v/>
      </c>
      <c r="M139" s="39" t="str">
        <f>IFERROR(IF(C139="DIA","ESTACION",IF(A139="","",VLOOKUP(J139,'CITAS SOLICITADAS CUENTA'!A:G,4,FALSE))),"ERROR")</f>
        <v/>
      </c>
      <c r="N139" s="56" t="str">
        <f>IFERROR(IF(C139="DIA","TIPO ITV",IF(A139="","",VLOOKUP(J139,'CITAS SOLICITADAS CUENTA'!A:G,7,FALSE))),"ERROR")</f>
        <v/>
      </c>
      <c r="O139" s="57" t="str">
        <f t="shared" si="17"/>
        <v/>
      </c>
      <c r="P139" s="33"/>
      <c r="Q139" s="39" t="str">
        <f>IFERROR(IF(C139="DIA","TIP ITV SOLI",IF(E139="","",IF(VLOOKUP(E139,'RELACION MATRICULAS'!C:D,2,FALSE)="FURGONETA",0,IF(VLOOKUP(E139,'RELACION MATRICULAS'!C:D,2,FALSE)="BUS",1,666)))),"ERROR")</f>
        <v/>
      </c>
      <c r="R139" s="56" t="str">
        <f t="shared" si="18"/>
        <v/>
      </c>
      <c r="S139" s="33"/>
      <c r="T139" s="36"/>
    </row>
    <row r="140" spans="1:20" ht="26.25">
      <c r="A140" s="33" t="str">
        <f t="shared" si="16"/>
        <v/>
      </c>
      <c r="B140" s="58" t="str">
        <f t="shared" si="19"/>
        <v/>
      </c>
      <c r="C140" s="62"/>
      <c r="D140" s="63"/>
      <c r="E140" s="60"/>
      <c r="F140" s="64"/>
      <c r="G140" s="65" t="str">
        <f>IF(C140="","",IF(E140="","LIBRE",IF(E140="CITA DE 2","CITA DE 2",VLOOKUP(E140,FLOTA!A:E,5))))</f>
        <v/>
      </c>
      <c r="H140" s="65" t="str">
        <f>IF(E140="","",IF(G140="CITA DE 2","SEGUNDAS",VLOOKUP(E140,'RELACION MATRICULAS'!A:B,2,FALSE)))</f>
        <v/>
      </c>
      <c r="I140" s="61" t="str">
        <f>IFERROR(IF(C140="DIA","CITA CON MATRICULA",IF(A140="","",IF(J140="","",VLOOKUP(J140,'CITAS SOLICITADAS CUENTA'!A:C,3,FALSE)))),"REVISAR CITA")</f>
        <v/>
      </c>
      <c r="J140" s="53" t="str">
        <f t="shared" si="12"/>
        <v/>
      </c>
      <c r="K140" s="54" t="str">
        <f>IFERROR(IF(C140="DIA","DIA",IF(A140="","",VLOOKUP(J140,'CITAS SOLICITADAS CUENTA'!A:G,5,FALSE))),"ERROR")</f>
        <v/>
      </c>
      <c r="L140" s="55" t="str">
        <f>IFERROR(IF(C140="DIA","HORA",IF(A140="","",VLOOKUP(J140,'CITAS SOLICITADAS CUENTA'!A:G,6,FALSE))),"ERROR")</f>
        <v/>
      </c>
      <c r="M140" s="39" t="str">
        <f>IFERROR(IF(C140="DIA","ESTACION",IF(A140="","",VLOOKUP(J140,'CITAS SOLICITADAS CUENTA'!A:G,4,FALSE))),"ERROR")</f>
        <v/>
      </c>
      <c r="N140" s="56" t="str">
        <f>IFERROR(IF(C140="DIA","TIPO ITV",IF(A140="","",VLOOKUP(J140,'CITAS SOLICITADAS CUENTA'!A:G,7,FALSE))),"ERROR")</f>
        <v/>
      </c>
      <c r="O140" s="57" t="str">
        <f t="shared" si="17"/>
        <v/>
      </c>
      <c r="P140" s="33"/>
      <c r="Q140" s="39" t="str">
        <f>IFERROR(IF(C140="DIA","TIP ITV SOLI",IF(E140="","",IF(VLOOKUP(E140,'RELACION MATRICULAS'!C:D,2,FALSE)="FURGONETA",0,IF(VLOOKUP(E140,'RELACION MATRICULAS'!C:D,2,FALSE)="BUS",1,666)))),"ERROR")</f>
        <v/>
      </c>
      <c r="R140" s="56" t="str">
        <f t="shared" si="18"/>
        <v/>
      </c>
      <c r="S140" s="33"/>
      <c r="T140" s="36"/>
    </row>
    <row r="141" spans="1:20" ht="26.25">
      <c r="A141" s="33" t="str">
        <f t="shared" si="16"/>
        <v/>
      </c>
      <c r="B141" s="58" t="str">
        <f t="shared" si="19"/>
        <v/>
      </c>
      <c r="C141" s="62"/>
      <c r="D141" s="63"/>
      <c r="E141" s="60"/>
      <c r="F141" s="64"/>
      <c r="G141" s="65" t="str">
        <f>IF(C141="","",IF(E141="","LIBRE",IF(E141="CITA DE 2","CITA DE 2",VLOOKUP(E141,FLOTA!A:E,5))))</f>
        <v/>
      </c>
      <c r="H141" s="65" t="str">
        <f>IF(E141="","",IF(G141="CITA DE 2","SEGUNDAS",VLOOKUP(E141,'RELACION MATRICULAS'!A:B,2,FALSE)))</f>
        <v/>
      </c>
      <c r="I141" s="61" t="str">
        <f>IFERROR(IF(C141="DIA","CITA CON MATRICULA",IF(A141="","",IF(J141="","",VLOOKUP(J141,'CITAS SOLICITADAS CUENTA'!A:C,3,FALSE)))),"REVISAR CITA")</f>
        <v/>
      </c>
      <c r="J141" s="53" t="str">
        <f t="shared" si="12"/>
        <v/>
      </c>
      <c r="K141" s="54" t="str">
        <f>IFERROR(IF(C141="DIA","DIA",IF(A141="","",VLOOKUP(J141,'CITAS SOLICITADAS CUENTA'!A:G,5,FALSE))),"ERROR")</f>
        <v/>
      </c>
      <c r="L141" s="55" t="str">
        <f>IFERROR(IF(C141="DIA","HORA",IF(A141="","",VLOOKUP(J141,'CITAS SOLICITADAS CUENTA'!A:G,6,FALSE))),"ERROR")</f>
        <v/>
      </c>
      <c r="M141" s="39" t="str">
        <f>IFERROR(IF(C141="DIA","ESTACION",IF(A141="","",VLOOKUP(J141,'CITAS SOLICITADAS CUENTA'!A:G,4,FALSE))),"ERROR")</f>
        <v/>
      </c>
      <c r="N141" s="56" t="str">
        <f>IFERROR(IF(C141="DIA","TIPO ITV",IF(A141="","",VLOOKUP(J141,'CITAS SOLICITADAS CUENTA'!A:G,7,FALSE))),"ERROR")</f>
        <v/>
      </c>
      <c r="O141" s="57" t="str">
        <f t="shared" si="17"/>
        <v/>
      </c>
      <c r="P141" s="33"/>
      <c r="Q141" s="39" t="str">
        <f>IFERROR(IF(C141="DIA","TIP ITV SOLI",IF(E141="","",IF(VLOOKUP(E141,'RELACION MATRICULAS'!C:D,2,FALSE)="FURGONETA",0,IF(VLOOKUP(E141,'RELACION MATRICULAS'!C:D,2,FALSE)="BUS",1,666)))),"ERROR")</f>
        <v/>
      </c>
      <c r="R141" s="56" t="str">
        <f t="shared" si="18"/>
        <v/>
      </c>
      <c r="S141" s="33"/>
      <c r="T141" s="36"/>
    </row>
    <row r="142" spans="1:20" ht="26.25">
      <c r="A142" s="33" t="str">
        <f t="shared" si="16"/>
        <v/>
      </c>
      <c r="B142" s="58" t="str">
        <f t="shared" si="19"/>
        <v/>
      </c>
      <c r="C142" s="62"/>
      <c r="D142" s="63"/>
      <c r="E142" s="60"/>
      <c r="F142" s="64"/>
      <c r="G142" s="65" t="str">
        <f>IF(C142="","",IF(E142="","LIBRE",IF(E142="CITA DE 2","CITA DE 2",VLOOKUP(E142,FLOTA!A:E,5))))</f>
        <v/>
      </c>
      <c r="H142" s="65" t="str">
        <f>IF(E142="","",IF(G142="CITA DE 2","SEGUNDAS",VLOOKUP(E142,'RELACION MATRICULAS'!A:B,2,FALSE)))</f>
        <v/>
      </c>
      <c r="I142" s="61" t="str">
        <f>IFERROR(IF(C142="DIA","CITA CON MATRICULA",IF(A142="","",IF(J142="","",VLOOKUP(J142,'CITAS SOLICITADAS CUENTA'!A:C,3,FALSE)))),"REVISAR CITA")</f>
        <v/>
      </c>
      <c r="J142" s="53" t="str">
        <f t="shared" si="12"/>
        <v/>
      </c>
      <c r="K142" s="54" t="str">
        <f>IFERROR(IF(C142="DIA","DIA",IF(A142="","",VLOOKUP(J142,'CITAS SOLICITADAS CUENTA'!A:G,5,FALSE))),"ERROR")</f>
        <v/>
      </c>
      <c r="L142" s="55" t="str">
        <f>IFERROR(IF(C142="DIA","HORA",IF(A142="","",VLOOKUP(J142,'CITAS SOLICITADAS CUENTA'!A:G,6,FALSE))),"ERROR")</f>
        <v/>
      </c>
      <c r="M142" s="39" t="str">
        <f>IFERROR(IF(C142="DIA","ESTACION",IF(A142="","",VLOOKUP(J142,'CITAS SOLICITADAS CUENTA'!A:G,4,FALSE))),"ERROR")</f>
        <v/>
      </c>
      <c r="N142" s="56" t="str">
        <f>IFERROR(IF(C142="DIA","TIPO ITV",IF(A142="","",VLOOKUP(J142,'CITAS SOLICITADAS CUENTA'!A:G,7,FALSE))),"ERROR")</f>
        <v/>
      </c>
      <c r="O142" s="57" t="str">
        <f t="shared" si="17"/>
        <v/>
      </c>
      <c r="P142" s="33"/>
      <c r="Q142" s="39" t="str">
        <f>IFERROR(IF(C142="DIA","TIP ITV SOLI",IF(E142="","",IF(VLOOKUP(E142,'RELACION MATRICULAS'!C:D,2,FALSE)="FURGONETA",0,IF(VLOOKUP(E142,'RELACION MATRICULAS'!C:D,2,FALSE)="BUS",1,666)))),"ERROR")</f>
        <v/>
      </c>
      <c r="R142" s="56" t="str">
        <f t="shared" si="18"/>
        <v/>
      </c>
      <c r="S142" s="33"/>
      <c r="T142" s="36"/>
    </row>
    <row r="143" spans="1:20" ht="26.25">
      <c r="A143" s="33" t="str">
        <f t="shared" si="16"/>
        <v/>
      </c>
      <c r="B143" s="58" t="str">
        <f t="shared" si="19"/>
        <v/>
      </c>
      <c r="C143" s="62"/>
      <c r="D143" s="63"/>
      <c r="E143" s="60"/>
      <c r="F143" s="64"/>
      <c r="G143" s="65" t="str">
        <f>IF(C143="","",IF(E143="","LIBRE",IF(E143="CITA DE 2","CITA DE 2",VLOOKUP(E143,FLOTA!A:E,5))))</f>
        <v/>
      </c>
      <c r="H143" s="65" t="str">
        <f>IF(E143="","",IF(G143="CITA DE 2","SEGUNDAS",VLOOKUP(E143,'RELACION MATRICULAS'!A:B,2,FALSE)))</f>
        <v/>
      </c>
      <c r="I143" s="61" t="str">
        <f>IFERROR(IF(C143="DIA","CITA CON MATRICULA",IF(A143="","",IF(J143="","",VLOOKUP(J143,'CITAS SOLICITADAS CUENTA'!A:C,3,FALSE)))),"REVISAR CITA")</f>
        <v/>
      </c>
      <c r="J143" s="53" t="str">
        <f t="shared" si="12"/>
        <v/>
      </c>
      <c r="K143" s="54" t="str">
        <f>IFERROR(IF(C143="DIA","DIA",IF(A143="","",VLOOKUP(J143,'CITAS SOLICITADAS CUENTA'!A:G,5,FALSE))),"ERROR")</f>
        <v/>
      </c>
      <c r="L143" s="55" t="str">
        <f>IFERROR(IF(C143="DIA","HORA",IF(A143="","",VLOOKUP(J143,'CITAS SOLICITADAS CUENTA'!A:G,6,FALSE))),"ERROR")</f>
        <v/>
      </c>
      <c r="M143" s="39" t="str">
        <f>IFERROR(IF(C143="DIA","ESTACION",IF(A143="","",VLOOKUP(J143,'CITAS SOLICITADAS CUENTA'!A:G,4,FALSE))),"ERROR")</f>
        <v/>
      </c>
      <c r="N143" s="56" t="str">
        <f>IFERROR(IF(C143="DIA","TIPO ITV",IF(A143="","",VLOOKUP(J143,'CITAS SOLICITADAS CUENTA'!A:G,7,FALSE))),"ERROR")</f>
        <v/>
      </c>
      <c r="O143" s="57" t="str">
        <f t="shared" si="17"/>
        <v/>
      </c>
      <c r="P143" s="33"/>
      <c r="Q143" s="39" t="str">
        <f>IFERROR(IF(C143="DIA","TIP ITV SOLI",IF(E143="","",IF(VLOOKUP(E143,'RELACION MATRICULAS'!C:D,2,FALSE)="FURGONETA",0,IF(VLOOKUP(E143,'RELACION MATRICULAS'!C:D,2,FALSE)="BUS",1,666)))),"ERROR")</f>
        <v/>
      </c>
      <c r="R143" s="56" t="str">
        <f t="shared" si="18"/>
        <v/>
      </c>
      <c r="S143" s="33"/>
      <c r="T143" s="36"/>
    </row>
    <row r="144" spans="1:20" ht="26.25">
      <c r="A144" s="33" t="str">
        <f t="shared" si="16"/>
        <v/>
      </c>
      <c r="B144" s="58" t="str">
        <f t="shared" si="19"/>
        <v/>
      </c>
      <c r="C144" s="62"/>
      <c r="D144" s="63"/>
      <c r="E144" s="60"/>
      <c r="F144" s="64"/>
      <c r="G144" s="65" t="str">
        <f>IF(C144="","",IF(E144="","LIBRE",IF(E144="CITA DE 2","CITA DE 2",VLOOKUP(E144,FLOTA!A:E,5))))</f>
        <v/>
      </c>
      <c r="H144" s="65" t="str">
        <f>IF(E144="","",IF(G144="CITA DE 2","SEGUNDAS",VLOOKUP(E144,'RELACION MATRICULAS'!A:B,2,FALSE)))</f>
        <v/>
      </c>
      <c r="I144" s="61" t="str">
        <f>IFERROR(IF(C144="DIA","CITA CON MATRICULA",IF(A144="","",IF(J144="","",VLOOKUP(J144,'CITAS SOLICITADAS CUENTA'!A:C,3,FALSE)))),"REVISAR CITA")</f>
        <v/>
      </c>
      <c r="J144" s="53" t="str">
        <f t="shared" si="12"/>
        <v/>
      </c>
      <c r="K144" s="54" t="str">
        <f>IFERROR(IF(C144="DIA","DIA",IF(A144="","",VLOOKUP(J144,'CITAS SOLICITADAS CUENTA'!A:G,5,FALSE))),"ERROR")</f>
        <v/>
      </c>
      <c r="L144" s="55" t="str">
        <f>IFERROR(IF(C144="DIA","HORA",IF(A144="","",VLOOKUP(J144,'CITAS SOLICITADAS CUENTA'!A:G,6,FALSE))),"ERROR")</f>
        <v/>
      </c>
      <c r="M144" s="39" t="str">
        <f>IFERROR(IF(C144="DIA","ESTACION",IF(A144="","",VLOOKUP(J144,'CITAS SOLICITADAS CUENTA'!A:G,4,FALSE))),"ERROR")</f>
        <v/>
      </c>
      <c r="N144" s="56" t="str">
        <f>IFERROR(IF(C144="DIA","TIPO ITV",IF(A144="","",VLOOKUP(J144,'CITAS SOLICITADAS CUENTA'!A:G,7,FALSE))),"ERROR")</f>
        <v/>
      </c>
      <c r="O144" s="57" t="str">
        <f t="shared" si="17"/>
        <v/>
      </c>
      <c r="P144" s="33"/>
      <c r="Q144" s="39" t="str">
        <f>IFERROR(IF(C144="DIA","TIP ITV SOLI",IF(E144="","",IF(VLOOKUP(E144,'RELACION MATRICULAS'!C:D,2,FALSE)="FURGONETA",0,IF(VLOOKUP(E144,'RELACION MATRICULAS'!C:D,2,FALSE)="BUS",1,666)))),"ERROR")</f>
        <v/>
      </c>
      <c r="R144" s="56" t="str">
        <f t="shared" si="18"/>
        <v/>
      </c>
      <c r="S144" s="33"/>
      <c r="T144" s="36"/>
    </row>
    <row r="145" spans="1:20" ht="26.25">
      <c r="A145" s="33"/>
      <c r="B145" s="58" t="str">
        <f t="shared" si="19"/>
        <v/>
      </c>
      <c r="C145" s="66"/>
      <c r="D145" s="67"/>
      <c r="E145" s="68"/>
      <c r="F145" s="68"/>
      <c r="G145" s="66"/>
      <c r="H145" s="66"/>
      <c r="I145" s="61" t="str">
        <f>IFERROR(IF(C145="DIA","CITA CON MATRICULA",IF(A145="","",IF(J145="","",VLOOKUP(J145,'CITAS SOLICITADAS CUENTA'!A:C,3,FALSE)))),"REVISAR CITA")</f>
        <v/>
      </c>
      <c r="J145" s="53" t="str">
        <f t="shared" si="12"/>
        <v/>
      </c>
      <c r="K145" s="54" t="str">
        <f>IFERROR(IF(C145="DIA","DIA",IF(A145="","",VLOOKUP(J145,'CITAS SOLICITADAS CUENTA'!A:G,5,FALSE))),"ERROR")</f>
        <v/>
      </c>
      <c r="L145" s="55" t="str">
        <f>IFERROR(IF(C145="DIA","HORA",IF(A145="","",VLOOKUP(J145,'CITAS SOLICITADAS CUENTA'!A:G,6,FALSE))),"ERROR")</f>
        <v/>
      </c>
      <c r="M145" s="39" t="str">
        <f>IFERROR(IF(C145="DIA","ESTACION",IF(A145="","",VLOOKUP(J145,'CITAS SOLICITADAS CUENTA'!A:G,4,FALSE))),"ERROR")</f>
        <v/>
      </c>
      <c r="N145" s="56" t="str">
        <f>IFERROR(IF(C145="DIA","TIPO ITV",IF(A145="","",VLOOKUP(J145,'CITAS SOLICITADAS CUENTA'!A:G,7,FALSE))),"ERROR")</f>
        <v/>
      </c>
      <c r="O145" s="57" t="str">
        <f t="shared" si="17"/>
        <v/>
      </c>
      <c r="P145" s="33"/>
      <c r="Q145" s="39" t="str">
        <f>IFERROR(IF(C145="DIA","TIP ITV SOLI",IF(E145="","",IF(VLOOKUP(E145,'RELACION MATRICULAS'!C:D,2,FALSE)="FURGONETA",0,IF(VLOOKUP(E145,'RELACION MATRICULAS'!C:D,2,FALSE)="BUS",1,666)))),"ERROR")</f>
        <v/>
      </c>
      <c r="R145" s="56" t="str">
        <f t="shared" si="18"/>
        <v/>
      </c>
      <c r="S145" s="33"/>
      <c r="T145" s="36"/>
    </row>
    <row r="146" spans="1:20" ht="26.25">
      <c r="A146" s="33"/>
      <c r="B146" s="58" t="str">
        <f t="shared" si="19"/>
        <v/>
      </c>
      <c r="C146" s="68"/>
      <c r="D146" s="68"/>
      <c r="E146" s="68"/>
      <c r="F146" s="69" t="s">
        <v>140</v>
      </c>
      <c r="G146" s="70" t="s">
        <v>141</v>
      </c>
      <c r="H146" s="71" t="s">
        <v>142</v>
      </c>
      <c r="I146" s="61" t="str">
        <f>IFERROR(IF(C146="DIA","CITA CON MATRICULA",IF(A146="","",IF(J146="","",VLOOKUP(J146,'CITAS SOLICITADAS CUENTA'!A:C,3,FALSE)))),"REVISAR CITA")</f>
        <v/>
      </c>
      <c r="J146" s="53" t="str">
        <f t="shared" ref="J146:J215" si="20">IF(C146="DIA","COMPROBACION CITA",IF(A146="","",IF(C146="","",C146&amp;D146)))</f>
        <v/>
      </c>
      <c r="K146" s="54" t="str">
        <f>IFERROR(IF(C146="DIA","DIA",IF(A146="","",VLOOKUP(J146,'CITAS SOLICITADAS CUENTA'!A:G,5,FALSE))),"ERROR")</f>
        <v/>
      </c>
      <c r="L146" s="55" t="str">
        <f>IFERROR(IF(C146="DIA","HORA",IF(A146="","",VLOOKUP(J146,'CITAS SOLICITADAS CUENTA'!A:G,6,FALSE))),"ERROR")</f>
        <v/>
      </c>
      <c r="M146" s="39" t="str">
        <f>IFERROR(IF(C146="DIA","ESTACION",IF(A146="","",VLOOKUP(J146,'CITAS SOLICITADAS CUENTA'!A:G,4,FALSE))),"ERROR")</f>
        <v/>
      </c>
      <c r="N146" s="56" t="str">
        <f>IFERROR(IF(C146="DIA","TIPO ITV",IF(A146="","",VLOOKUP(J146,'CITAS SOLICITADAS CUENTA'!A:G,7,FALSE))),"ERROR")</f>
        <v/>
      </c>
      <c r="O146" s="57" t="str">
        <f t="shared" si="17"/>
        <v/>
      </c>
      <c r="P146" s="33"/>
      <c r="Q146" s="39" t="str">
        <f>IFERROR(IF(C146="DIA","TIP ITV SOLI",IF(E146="","",IF(VLOOKUP(E146,'RELACION MATRICULAS'!C:D,2,FALSE)="FURGONETA",0,IF(VLOOKUP(E146,'RELACION MATRICULAS'!C:D,2,FALSE)="BUS",1,666)))),"ERROR")</f>
        <v/>
      </c>
      <c r="R146" s="56" t="str">
        <f t="shared" si="18"/>
        <v/>
      </c>
      <c r="S146" s="33"/>
      <c r="T146" s="36"/>
    </row>
    <row r="147" spans="1:20" ht="15.75">
      <c r="A147" s="33"/>
      <c r="B147" s="58" t="str">
        <f t="shared" si="19"/>
        <v/>
      </c>
      <c r="C147" s="72"/>
      <c r="D147" s="72"/>
      <c r="E147" s="72"/>
      <c r="F147" s="72"/>
      <c r="G147" s="72"/>
      <c r="H147" s="72"/>
      <c r="I147" s="61" t="str">
        <f>IFERROR(IF(C147="DIA","CITA CON MATRICULA",IF(A147="","",IF(J147="","",VLOOKUP(J147,'CITAS SOLICITADAS CUENTA'!A:C,3,FALSE)))),"REVISAR CITA")</f>
        <v/>
      </c>
      <c r="J147" s="53" t="str">
        <f t="shared" si="20"/>
        <v/>
      </c>
      <c r="K147" s="54" t="str">
        <f>IFERROR(IF(C147="DIA","DIA",IF(A147="","",VLOOKUP(J147,'CITAS SOLICITADAS CUENTA'!A:G,5,FALSE))),"ERROR")</f>
        <v/>
      </c>
      <c r="L147" s="55" t="str">
        <f>IFERROR(IF(C147="DIA","HORA",IF(A147="","",VLOOKUP(J147,'CITAS SOLICITADAS CUENTA'!A:G,6,FALSE))),"ERROR")</f>
        <v/>
      </c>
      <c r="M147" s="39" t="str">
        <f>IFERROR(IF(C147="DIA","ESTACION",IF(A147="","",VLOOKUP(J147,'CITAS SOLICITADAS CUENTA'!A:G,4,FALSE))),"ERROR")</f>
        <v/>
      </c>
      <c r="N147" s="56" t="str">
        <f>IFERROR(IF(C147="DIA","TIPO ITV",IF(A147="","",VLOOKUP(J147,'CITAS SOLICITADAS CUENTA'!A:G,7,FALSE))),"ERROR")</f>
        <v/>
      </c>
      <c r="O147" s="57" t="str">
        <f t="shared" si="17"/>
        <v/>
      </c>
      <c r="P147" s="33"/>
      <c r="Q147" s="39" t="str">
        <f>IFERROR(IF(C147="DIA","TIP ITV SOLI",IF(E147="","",IF(VLOOKUP(E147,'RELACION MATRICULAS'!C:D,2,FALSE)="FURGONETA",0,IF(VLOOKUP(E147,'RELACION MATRICULAS'!C:D,2,FALSE)="BUS",1,666)))),"ERROR")</f>
        <v/>
      </c>
      <c r="R147" s="56" t="str">
        <f t="shared" si="18"/>
        <v/>
      </c>
      <c r="S147" s="33"/>
      <c r="T147" s="36"/>
    </row>
    <row r="148" spans="1:20" ht="26.25">
      <c r="A148" s="33"/>
      <c r="B148" s="58" t="str">
        <f t="shared" si="19"/>
        <v/>
      </c>
      <c r="C148" s="110" t="s">
        <v>154</v>
      </c>
      <c r="D148" s="111"/>
      <c r="E148" s="111"/>
      <c r="F148" s="111"/>
      <c r="G148" s="111"/>
      <c r="H148" s="112"/>
      <c r="I148" s="61" t="str">
        <f>IFERROR(IF(C148="DIA","CITA CON MATRICULA",IF(A148="","",IF(J148="","",VLOOKUP(J148,'CITAS SOLICITADAS CUENTA'!A:C,3,FALSE)))),"REVISAR CITA")</f>
        <v/>
      </c>
      <c r="J148" s="53" t="str">
        <f t="shared" si="20"/>
        <v/>
      </c>
      <c r="K148" s="54" t="str">
        <f>IFERROR(IF(C148="DIA","DIA",IF(A148="","",VLOOKUP(J148,'CITAS SOLICITADAS CUENTA'!A:G,5,FALSE))),"ERROR")</f>
        <v/>
      </c>
      <c r="L148" s="55" t="str">
        <f>IFERROR(IF(C148="DIA","HORA",IF(A148="","",VLOOKUP(J148,'CITAS SOLICITADAS CUENTA'!A:G,6,FALSE))),"ERROR")</f>
        <v/>
      </c>
      <c r="M148" s="39" t="str">
        <f>IFERROR(IF(C148="DIA","ESTACION",IF(A148="","",VLOOKUP(J148,'CITAS SOLICITADAS CUENTA'!A:G,4,FALSE))),"ERROR")</f>
        <v/>
      </c>
      <c r="N148" s="56" t="str">
        <f>IFERROR(IF(C148="DIA","TIPO ITV",IF(A148="","",VLOOKUP(J148,'CITAS SOLICITADAS CUENTA'!A:G,7,FALSE))),"ERROR")</f>
        <v/>
      </c>
      <c r="O148" s="57" t="str">
        <f t="shared" si="17"/>
        <v/>
      </c>
      <c r="P148" s="33"/>
      <c r="Q148" s="39" t="str">
        <f>IFERROR(IF(C148="DIA","TIP ITV SOLI",IF(E148="","",IF(VLOOKUP(E148,'RELACION MATRICULAS'!C:D,2,FALSE)="FURGONETA",0,IF(VLOOKUP(E148,'RELACION MATRICULAS'!C:D,2,FALSE)="BUS",1,666)))),"ERROR")</f>
        <v/>
      </c>
      <c r="R148" s="56" t="str">
        <f t="shared" si="18"/>
        <v/>
      </c>
      <c r="S148" s="33"/>
      <c r="T148" s="36"/>
    </row>
    <row r="149" spans="1:20" ht="30.75" customHeight="1">
      <c r="A149" s="33"/>
      <c r="B149" s="58" t="str">
        <f t="shared" si="19"/>
        <v>DIASEM</v>
      </c>
      <c r="C149" s="59" t="s">
        <v>6</v>
      </c>
      <c r="D149" s="59" t="s">
        <v>136</v>
      </c>
      <c r="E149" s="59" t="s">
        <v>137</v>
      </c>
      <c r="F149" s="60" t="s">
        <v>138</v>
      </c>
      <c r="G149" s="59" t="s">
        <v>139</v>
      </c>
      <c r="H149" s="60" t="s">
        <v>13</v>
      </c>
      <c r="I149" s="61" t="str">
        <f>IFERROR(IF(C149="DIA","CITA CON MATRICULA",IF(A149="","",IF(J149="","",VLOOKUP(J149,'CITAS SOLICITADAS CUENTA'!A:C,3,FALSE)))),"REVISAR CITA")</f>
        <v>CITA CON MATRICULA</v>
      </c>
      <c r="J149" s="53" t="str">
        <f t="shared" si="20"/>
        <v>COMPROBACION CITA</v>
      </c>
      <c r="K149" s="54" t="str">
        <f>IFERROR(IF(C149="DIA","DIA",IF(A149="","",VLOOKUP(J149,'CITAS SOLICITADAS CUENTA'!A:G,5,FALSE))),"ERROR")</f>
        <v>DIA</v>
      </c>
      <c r="L149" s="55" t="str">
        <f>IFERROR(IF(C149="DIA","HORA",IF(A149="","",VLOOKUP(J149,'CITAS SOLICITADAS CUENTA'!A:G,6,FALSE))),"ERROR")</f>
        <v>HORA</v>
      </c>
      <c r="M149" s="39" t="str">
        <f>IFERROR(IF(C149="DIA","ESTACION",IF(A149="","",VLOOKUP(J149,'CITAS SOLICITADAS CUENTA'!A:G,4,FALSE))),"ERROR")</f>
        <v>ESTACION</v>
      </c>
      <c r="N149" s="56" t="str">
        <f>IFERROR(IF(C149="DIA","TIPO ITV",IF(A149="","",VLOOKUP(J149,'CITAS SOLICITADAS CUENTA'!A:G,7,FALSE))),"ERROR")</f>
        <v>TIPO ITV</v>
      </c>
      <c r="O149" s="57" t="str">
        <f t="shared" si="17"/>
        <v>COMPROBACION FECHA LIMITE CITA ITV</v>
      </c>
      <c r="P149" s="33"/>
      <c r="Q149" s="39" t="str">
        <f>IFERROR(IF(C149="DIA","TIP ITV SOLI",IF(E149="","",IF(VLOOKUP(E149,'RELACION MATRICULAS'!C:D,2,FALSE)="FURGONETA",0,IF(VLOOKUP(E149,'RELACION MATRICULAS'!C:D,2,FALSE)="BUS",1,666)))),"ERROR")</f>
        <v>TIP ITV SOLI</v>
      </c>
      <c r="R149" s="56" t="str">
        <f t="shared" si="18"/>
        <v>TIP ITV SOLI</v>
      </c>
      <c r="S149" s="33"/>
      <c r="T149" s="36"/>
    </row>
    <row r="150" spans="1:20" ht="26.25">
      <c r="A150" s="33" t="str">
        <f t="shared" ref="A150:A161" si="21">IF(C150="","",WEEKDAY(C150))</f>
        <v/>
      </c>
      <c r="B150" s="58" t="str">
        <f t="shared" si="19"/>
        <v/>
      </c>
      <c r="C150" s="62"/>
      <c r="D150" s="63"/>
      <c r="E150" s="60"/>
      <c r="F150" s="64"/>
      <c r="G150" s="65" t="str">
        <f>IF(C150="","",IF(E150="","LIBRE",IF(E150="CITA DE 2","CITA DE 2",VLOOKUP(E150,FLOTA!A:E,5))))</f>
        <v/>
      </c>
      <c r="H150" s="65" t="str">
        <f>IF(E150="","",IF(G150="CITA DE 2","SEGUNDAS",VLOOKUP(E150,'RELACION MATRICULAS'!A:B,2,FALSE)))</f>
        <v/>
      </c>
      <c r="I150" s="61" t="str">
        <f>IFERROR(IF(C150="DIA","CITA CON MATRICULA",IF(A150="","",IF(J150="","",VLOOKUP(J150,'CITAS SOLICITADAS CUENTA'!A:C,3,FALSE)))),"REVISAR CITA")</f>
        <v/>
      </c>
      <c r="J150" s="53" t="str">
        <f t="shared" si="20"/>
        <v/>
      </c>
      <c r="K150" s="54" t="str">
        <f>IFERROR(IF(C150="DIA","DIA",IF(A150="","",VLOOKUP(J150,'CITAS SOLICITADAS CUENTA'!A:G,5,FALSE))),"ERROR")</f>
        <v/>
      </c>
      <c r="L150" s="55" t="str">
        <f>IFERROR(IF(C150="DIA","HORA",IF(A150="","",VLOOKUP(J150,'CITAS SOLICITADAS CUENTA'!A:G,6,FALSE))),"ERROR")</f>
        <v/>
      </c>
      <c r="M150" s="39" t="str">
        <f>IFERROR(IF(C150="DIA","ESTACION",IF(A150="","",VLOOKUP(J150,'CITAS SOLICITADAS CUENTA'!A:G,4,FALSE))),"ERROR")</f>
        <v/>
      </c>
      <c r="N150" s="56" t="str">
        <f>IFERROR(IF(C150="DIA","TIPO ITV",IF(A150="","",VLOOKUP(J150,'CITAS SOLICITADAS CUENTA'!A:G,7,FALSE))),"ERROR")</f>
        <v/>
      </c>
      <c r="O150" s="57" t="str">
        <f t="shared" si="17"/>
        <v/>
      </c>
      <c r="P150" s="33"/>
      <c r="Q150" s="39" t="str">
        <f>IFERROR(IF(C150="DIA","TIP ITV SOLI",IF(E150="","",IF(VLOOKUP(E150,'RELACION MATRICULAS'!C:D,2,FALSE)="FURGONETA",0,IF(VLOOKUP(E150,'RELACION MATRICULAS'!C:D,2,FALSE)="BUS",1,666)))),"ERROR")</f>
        <v/>
      </c>
      <c r="R150" s="56" t="str">
        <f t="shared" si="18"/>
        <v/>
      </c>
      <c r="S150" s="33"/>
      <c r="T150" s="36"/>
    </row>
    <row r="151" spans="1:20" ht="26.25">
      <c r="A151" s="33" t="str">
        <f t="shared" si="21"/>
        <v/>
      </c>
      <c r="B151" s="58" t="str">
        <f t="shared" si="19"/>
        <v/>
      </c>
      <c r="C151" s="62"/>
      <c r="D151" s="63"/>
      <c r="E151" s="60"/>
      <c r="F151" s="64"/>
      <c r="G151" s="65" t="str">
        <f>IF(C151="","",IF(E151="","LIBRE",IF(E151="CITA DE 2","CITA DE 2",VLOOKUP(E151,FLOTA!A:E,5))))</f>
        <v/>
      </c>
      <c r="H151" s="65" t="str">
        <f>IF(E151="","",IF(G151="CITA DE 2","SEGUNDAS",VLOOKUP(E151,'RELACION MATRICULAS'!A:B,2,FALSE)))</f>
        <v/>
      </c>
      <c r="I151" s="61" t="str">
        <f>IFERROR(IF(C151="DIA","CITA CON MATRICULA",IF(A151="","",IF(J151="","",VLOOKUP(J151,'CITAS SOLICITADAS CUENTA'!A:C,3,FALSE)))),"REVISAR CITA")</f>
        <v/>
      </c>
      <c r="J151" s="53" t="str">
        <f t="shared" si="20"/>
        <v/>
      </c>
      <c r="K151" s="54" t="str">
        <f>IFERROR(IF(C151="DIA","DIA",IF(A151="","",VLOOKUP(J151,'CITAS SOLICITADAS CUENTA'!A:G,5,FALSE))),"ERROR")</f>
        <v/>
      </c>
      <c r="L151" s="55" t="str">
        <f>IFERROR(IF(C151="DIA","HORA",IF(A151="","",VLOOKUP(J151,'CITAS SOLICITADAS CUENTA'!A:G,6,FALSE))),"ERROR")</f>
        <v/>
      </c>
      <c r="M151" s="39" t="str">
        <f>IFERROR(IF(C151="DIA","ESTACION",IF(A151="","",VLOOKUP(J151,'CITAS SOLICITADAS CUENTA'!A:G,4,FALSE))),"ERROR")</f>
        <v/>
      </c>
      <c r="N151" s="56" t="str">
        <f>IFERROR(IF(C151="DIA","TIPO ITV",IF(A151="","",VLOOKUP(J151,'CITAS SOLICITADAS CUENTA'!A:G,7,FALSE))),"ERROR")</f>
        <v/>
      </c>
      <c r="O151" s="57" t="str">
        <f t="shared" si="17"/>
        <v/>
      </c>
      <c r="P151" s="33"/>
      <c r="Q151" s="39" t="str">
        <f>IFERROR(IF(C151="DIA","TIP ITV SOLI",IF(E151="","",IF(VLOOKUP(E151,'RELACION MATRICULAS'!C:D,2,FALSE)="FURGONETA",0,IF(VLOOKUP(E151,'RELACION MATRICULAS'!C:D,2,FALSE)="BUS",1,666)))),"ERROR")</f>
        <v/>
      </c>
      <c r="R151" s="56" t="str">
        <f t="shared" si="18"/>
        <v/>
      </c>
      <c r="S151" s="33"/>
      <c r="T151" s="36"/>
    </row>
    <row r="152" spans="1:20" ht="26.25">
      <c r="A152" s="33" t="str">
        <f t="shared" si="21"/>
        <v/>
      </c>
      <c r="B152" s="58" t="str">
        <f t="shared" si="19"/>
        <v/>
      </c>
      <c r="C152" s="62"/>
      <c r="D152" s="63"/>
      <c r="E152" s="60"/>
      <c r="F152" s="64"/>
      <c r="G152" s="65" t="str">
        <f>IF(C152="","",IF(E152="","LIBRE",IF(E152="CITA DE 2","CITA DE 2",VLOOKUP(E152,FLOTA!A:E,5))))</f>
        <v/>
      </c>
      <c r="H152" s="65" t="str">
        <f>IF(E152="","",IF(G152="CITA DE 2","SEGUNDAS",VLOOKUP(E152,'RELACION MATRICULAS'!A:B,2,FALSE)))</f>
        <v/>
      </c>
      <c r="I152" s="61" t="str">
        <f>IFERROR(IF(C152="DIA","CITA CON MATRICULA",IF(A152="","",IF(J152="","",VLOOKUP(J152,'CITAS SOLICITADAS CUENTA'!A:C,3,FALSE)))),"REVISAR CITA")</f>
        <v/>
      </c>
      <c r="J152" s="53" t="str">
        <f t="shared" si="20"/>
        <v/>
      </c>
      <c r="K152" s="54" t="str">
        <f>IFERROR(IF(C152="DIA","DIA",IF(A152="","",VLOOKUP(J152,'CITAS SOLICITADAS CUENTA'!A:G,5,FALSE))),"ERROR")</f>
        <v/>
      </c>
      <c r="L152" s="55" t="str">
        <f>IFERROR(IF(C152="DIA","HORA",IF(A152="","",VLOOKUP(J152,'CITAS SOLICITADAS CUENTA'!A:G,6,FALSE))),"ERROR")</f>
        <v/>
      </c>
      <c r="M152" s="39" t="str">
        <f>IFERROR(IF(C152="DIA","ESTACION",IF(A152="","",VLOOKUP(J152,'CITAS SOLICITADAS CUENTA'!A:G,4,FALSE))),"ERROR")</f>
        <v/>
      </c>
      <c r="N152" s="56" t="str">
        <f>IFERROR(IF(C152="DIA","TIPO ITV",IF(A152="","",VLOOKUP(J152,'CITAS SOLICITADAS CUENTA'!A:G,7,FALSE))),"ERROR")</f>
        <v/>
      </c>
      <c r="O152" s="57" t="str">
        <f t="shared" si="17"/>
        <v/>
      </c>
      <c r="P152" s="33"/>
      <c r="Q152" s="39" t="str">
        <f>IFERROR(IF(C152="DIA","TIP ITV SOLI",IF(E152="","",IF(VLOOKUP(E152,'RELACION MATRICULAS'!C:D,2,FALSE)="FURGONETA",0,IF(VLOOKUP(E152,'RELACION MATRICULAS'!C:D,2,FALSE)="BUS",1,666)))),"ERROR")</f>
        <v/>
      </c>
      <c r="R152" s="56" t="str">
        <f t="shared" si="18"/>
        <v/>
      </c>
      <c r="S152" s="33"/>
      <c r="T152" s="36"/>
    </row>
    <row r="153" spans="1:20" ht="26.25">
      <c r="A153" s="33" t="str">
        <f t="shared" si="21"/>
        <v/>
      </c>
      <c r="B153" s="58" t="str">
        <f t="shared" si="19"/>
        <v/>
      </c>
      <c r="C153" s="62"/>
      <c r="D153" s="63"/>
      <c r="E153" s="60"/>
      <c r="F153" s="64"/>
      <c r="G153" s="65" t="str">
        <f>IF(C153="","",IF(E153="","LIBRE",IF(E153="CITA DE 2","CITA DE 2",VLOOKUP(E153,FLOTA!A:E,5))))</f>
        <v/>
      </c>
      <c r="H153" s="65" t="str">
        <f>IF(E153="","",IF(G153="CITA DE 2","SEGUNDAS",VLOOKUP(E153,'RELACION MATRICULAS'!A:B,2,FALSE)))</f>
        <v/>
      </c>
      <c r="I153" s="61" t="str">
        <f>IFERROR(IF(C153="DIA","CITA CON MATRICULA",IF(A153="","",IF(J153="","",VLOOKUP(J153,'CITAS SOLICITADAS CUENTA'!A:C,3,FALSE)))),"REVISAR CITA")</f>
        <v/>
      </c>
      <c r="J153" s="53" t="str">
        <f t="shared" si="20"/>
        <v/>
      </c>
      <c r="K153" s="54" t="str">
        <f>IFERROR(IF(C153="DIA","DIA",IF(A153="","",VLOOKUP(J153,'CITAS SOLICITADAS CUENTA'!A:G,5,FALSE))),"ERROR")</f>
        <v/>
      </c>
      <c r="L153" s="55" t="str">
        <f>IFERROR(IF(C153="DIA","HORA",IF(A153="","",VLOOKUP(J153,'CITAS SOLICITADAS CUENTA'!A:G,6,FALSE))),"ERROR")</f>
        <v/>
      </c>
      <c r="M153" s="39" t="str">
        <f>IFERROR(IF(C153="DIA","ESTACION",IF(A153="","",VLOOKUP(J153,'CITAS SOLICITADAS CUENTA'!A:G,4,FALSE))),"ERROR")</f>
        <v/>
      </c>
      <c r="N153" s="56" t="str">
        <f>IFERROR(IF(C153="DIA","TIPO ITV",IF(A153="","",VLOOKUP(J153,'CITAS SOLICITADAS CUENTA'!A:G,7,FALSE))),"ERROR")</f>
        <v/>
      </c>
      <c r="O153" s="57" t="str">
        <f t="shared" si="17"/>
        <v/>
      </c>
      <c r="P153" s="33"/>
      <c r="Q153" s="39" t="str">
        <f>IFERROR(IF(C153="DIA","TIP ITV SOLI",IF(E153="","",IF(VLOOKUP(E153,'RELACION MATRICULAS'!C:D,2,FALSE)="FURGONETA",0,IF(VLOOKUP(E153,'RELACION MATRICULAS'!C:D,2,FALSE)="BUS",1,666)))),"ERROR")</f>
        <v/>
      </c>
      <c r="R153" s="56" t="str">
        <f t="shared" si="18"/>
        <v/>
      </c>
      <c r="S153" s="33"/>
      <c r="T153" s="36"/>
    </row>
    <row r="154" spans="1:20" ht="26.25">
      <c r="A154" s="33" t="str">
        <f t="shared" si="21"/>
        <v/>
      </c>
      <c r="B154" s="58" t="str">
        <f t="shared" si="19"/>
        <v/>
      </c>
      <c r="C154" s="62"/>
      <c r="D154" s="63"/>
      <c r="E154" s="60"/>
      <c r="F154" s="64"/>
      <c r="G154" s="65" t="str">
        <f>IF(C154="","",IF(E154="","LIBRE",IF(E154="CITA DE 2","CITA DE 2",VLOOKUP(E154,FLOTA!A:E,5))))</f>
        <v/>
      </c>
      <c r="H154" s="65" t="str">
        <f>IF(E154="","",IF(G154="CITA DE 2","SEGUNDAS",VLOOKUP(E154,'RELACION MATRICULAS'!A:B,2,FALSE)))</f>
        <v/>
      </c>
      <c r="I154" s="61" t="str">
        <f>IFERROR(IF(C154="DIA","CITA CON MATRICULA",IF(A154="","",IF(J154="","",VLOOKUP(J154,'CITAS SOLICITADAS CUENTA'!A:C,3,FALSE)))),"REVISAR CITA")</f>
        <v/>
      </c>
      <c r="J154" s="53" t="str">
        <f t="shared" si="20"/>
        <v/>
      </c>
      <c r="K154" s="54" t="str">
        <f>IFERROR(IF(C154="DIA","DIA",IF(A154="","",VLOOKUP(J154,'CITAS SOLICITADAS CUENTA'!A:G,5,FALSE))),"ERROR")</f>
        <v/>
      </c>
      <c r="L154" s="55" t="str">
        <f>IFERROR(IF(C154="DIA","HORA",IF(A154="","",VLOOKUP(J154,'CITAS SOLICITADAS CUENTA'!A:G,6,FALSE))),"ERROR")</f>
        <v/>
      </c>
      <c r="M154" s="39" t="str">
        <f>IFERROR(IF(C154="DIA","ESTACION",IF(A154="","",VLOOKUP(J154,'CITAS SOLICITADAS CUENTA'!A:G,4,FALSE))),"ERROR")</f>
        <v/>
      </c>
      <c r="N154" s="56" t="str">
        <f>IFERROR(IF(C154="DIA","TIPO ITV",IF(A154="","",VLOOKUP(J154,'CITAS SOLICITADAS CUENTA'!A:G,7,FALSE))),"ERROR")</f>
        <v/>
      </c>
      <c r="O154" s="57" t="str">
        <f t="shared" si="17"/>
        <v/>
      </c>
      <c r="P154" s="33"/>
      <c r="Q154" s="39" t="str">
        <f>IFERROR(IF(C154="DIA","TIP ITV SOLI",IF(E154="","",IF(VLOOKUP(E154,'RELACION MATRICULAS'!C:D,2,FALSE)="FURGONETA",0,IF(VLOOKUP(E154,'RELACION MATRICULAS'!C:D,2,FALSE)="BUS",1,666)))),"ERROR")</f>
        <v/>
      </c>
      <c r="R154" s="56" t="str">
        <f t="shared" si="18"/>
        <v/>
      </c>
      <c r="S154" s="33"/>
      <c r="T154" s="36"/>
    </row>
    <row r="155" spans="1:20" ht="26.25">
      <c r="A155" s="33" t="str">
        <f t="shared" si="21"/>
        <v/>
      </c>
      <c r="B155" s="58" t="str">
        <f t="shared" si="19"/>
        <v/>
      </c>
      <c r="C155" s="62"/>
      <c r="D155" s="63"/>
      <c r="E155" s="60"/>
      <c r="F155" s="64"/>
      <c r="G155" s="65" t="str">
        <f>IF(C155="","",IF(E155="","LIBRE",IF(E155="CITA DE 2","CITA DE 2",VLOOKUP(E155,FLOTA!A:E,5))))</f>
        <v/>
      </c>
      <c r="H155" s="65" t="str">
        <f>IF(E155="","",IF(G155="CITA DE 2","SEGUNDAS",VLOOKUP(E155,'RELACION MATRICULAS'!A:B,2,FALSE)))</f>
        <v/>
      </c>
      <c r="I155" s="61" t="str">
        <f>IFERROR(IF(C155="DIA","CITA CON MATRICULA",IF(A155="","",IF(J155="","",VLOOKUP(J155,'CITAS SOLICITADAS CUENTA'!A:C,3,FALSE)))),"REVISAR CITA")</f>
        <v/>
      </c>
      <c r="J155" s="53" t="str">
        <f t="shared" si="20"/>
        <v/>
      </c>
      <c r="K155" s="54" t="str">
        <f>IFERROR(IF(C155="DIA","DIA",IF(A155="","",VLOOKUP(J155,'CITAS SOLICITADAS CUENTA'!A:G,5,FALSE))),"ERROR")</f>
        <v/>
      </c>
      <c r="L155" s="55" t="str">
        <f>IFERROR(IF(C155="DIA","HORA",IF(A155="","",VLOOKUP(J155,'CITAS SOLICITADAS CUENTA'!A:G,6,FALSE))),"ERROR")</f>
        <v/>
      </c>
      <c r="M155" s="39" t="str">
        <f>IFERROR(IF(C155="DIA","ESTACION",IF(A155="","",VLOOKUP(J155,'CITAS SOLICITADAS CUENTA'!A:G,4,FALSE))),"ERROR")</f>
        <v/>
      </c>
      <c r="N155" s="56" t="str">
        <f>IFERROR(IF(C155="DIA","TIPO ITV",IF(A155="","",VLOOKUP(J155,'CITAS SOLICITADAS CUENTA'!A:G,7,FALSE))),"ERROR")</f>
        <v/>
      </c>
      <c r="O155" s="57" t="str">
        <f t="shared" si="17"/>
        <v/>
      </c>
      <c r="P155" s="33"/>
      <c r="Q155" s="39" t="str">
        <f>IFERROR(IF(C155="DIA","TIP ITV SOLI",IF(E155="","",IF(VLOOKUP(E155,'RELACION MATRICULAS'!C:D,2,FALSE)="FURGONETA",0,IF(VLOOKUP(E155,'RELACION MATRICULAS'!C:D,2,FALSE)="BUS",1,666)))),"ERROR")</f>
        <v/>
      </c>
      <c r="R155" s="56" t="str">
        <f t="shared" si="18"/>
        <v/>
      </c>
      <c r="S155" s="33"/>
      <c r="T155" s="36"/>
    </row>
    <row r="156" spans="1:20" ht="26.25">
      <c r="A156" s="33" t="str">
        <f t="shared" si="21"/>
        <v/>
      </c>
      <c r="B156" s="58" t="str">
        <f t="shared" si="19"/>
        <v/>
      </c>
      <c r="C156" s="62"/>
      <c r="D156" s="63"/>
      <c r="E156" s="60"/>
      <c r="F156" s="64"/>
      <c r="G156" s="65" t="str">
        <f>IF(C156="","",IF(E156="","LIBRE",IF(E156="CITA DE 2","CITA DE 2",VLOOKUP(E156,FLOTA!A:E,5))))</f>
        <v/>
      </c>
      <c r="H156" s="65" t="str">
        <f>IF(E156="","",IF(G156="CITA DE 2","SEGUNDAS",VLOOKUP(E156,'RELACION MATRICULAS'!A:B,2,FALSE)))</f>
        <v/>
      </c>
      <c r="I156" s="61" t="str">
        <f>IFERROR(IF(C156="DIA","CITA CON MATRICULA",IF(A156="","",IF(J156="","",VLOOKUP(J156,'CITAS SOLICITADAS CUENTA'!A:C,3,FALSE)))),"REVISAR CITA")</f>
        <v/>
      </c>
      <c r="J156" s="53" t="str">
        <f t="shared" si="20"/>
        <v/>
      </c>
      <c r="K156" s="54" t="str">
        <f>IFERROR(IF(C156="DIA","DIA",IF(A156="","",VLOOKUP(J156,'CITAS SOLICITADAS CUENTA'!A:G,5,FALSE))),"ERROR")</f>
        <v/>
      </c>
      <c r="L156" s="55" t="str">
        <f>IFERROR(IF(C156="DIA","HORA",IF(A156="","",VLOOKUP(J156,'CITAS SOLICITADAS CUENTA'!A:G,6,FALSE))),"ERROR")</f>
        <v/>
      </c>
      <c r="M156" s="39" t="str">
        <f>IFERROR(IF(C156="DIA","ESTACION",IF(A156="","",VLOOKUP(J156,'CITAS SOLICITADAS CUENTA'!A:G,4,FALSE))),"ERROR")</f>
        <v/>
      </c>
      <c r="N156" s="56" t="str">
        <f>IFERROR(IF(C156="DIA","TIPO ITV",IF(A156="","",VLOOKUP(J156,'CITAS SOLICITADAS CUENTA'!A:G,7,FALSE))),"ERROR")</f>
        <v/>
      </c>
      <c r="O156" s="57" t="str">
        <f t="shared" si="17"/>
        <v/>
      </c>
      <c r="P156" s="33"/>
      <c r="Q156" s="39" t="str">
        <f>IFERROR(IF(C156="DIA","TIP ITV SOLI",IF(E156="","",IF(VLOOKUP(E156,'RELACION MATRICULAS'!C:D,2,FALSE)="FURGONETA",0,IF(VLOOKUP(E156,'RELACION MATRICULAS'!C:D,2,FALSE)="BUS",1,666)))),"ERROR")</f>
        <v/>
      </c>
      <c r="R156" s="56" t="str">
        <f t="shared" si="18"/>
        <v/>
      </c>
      <c r="S156" s="33"/>
      <c r="T156" s="36"/>
    </row>
    <row r="157" spans="1:20" ht="26.25">
      <c r="A157" s="33" t="str">
        <f t="shared" si="21"/>
        <v/>
      </c>
      <c r="B157" s="58" t="str">
        <f t="shared" si="19"/>
        <v/>
      </c>
      <c r="C157" s="62"/>
      <c r="D157" s="63"/>
      <c r="E157" s="60"/>
      <c r="F157" s="64"/>
      <c r="G157" s="65" t="str">
        <f>IF(C157="","",IF(E157="","LIBRE",IF(E157="CITA DE 2","CITA DE 2",VLOOKUP(E157,FLOTA!A:E,5))))</f>
        <v/>
      </c>
      <c r="H157" s="65" t="str">
        <f>IF(E157="","",IF(G157="CITA DE 2","SEGUNDAS",VLOOKUP(E157,'RELACION MATRICULAS'!A:B,2,FALSE)))</f>
        <v/>
      </c>
      <c r="I157" s="61" t="str">
        <f>IFERROR(IF(C157="DIA","CITA CON MATRICULA",IF(A157="","",IF(J157="","",VLOOKUP(J157,'CITAS SOLICITADAS CUENTA'!A:C,3,FALSE)))),"REVISAR CITA")</f>
        <v/>
      </c>
      <c r="J157" s="53" t="str">
        <f t="shared" si="20"/>
        <v/>
      </c>
      <c r="K157" s="54" t="str">
        <f>IFERROR(IF(C157="DIA","DIA",IF(A157="","",VLOOKUP(J157,'CITAS SOLICITADAS CUENTA'!A:G,5,FALSE))),"ERROR")</f>
        <v/>
      </c>
      <c r="L157" s="55" t="str">
        <f>IFERROR(IF(C157="DIA","HORA",IF(A157="","",VLOOKUP(J157,'CITAS SOLICITADAS CUENTA'!A:G,6,FALSE))),"ERROR")</f>
        <v/>
      </c>
      <c r="M157" s="39" t="str">
        <f>IFERROR(IF(C157="DIA","ESTACION",IF(A157="","",VLOOKUP(J157,'CITAS SOLICITADAS CUENTA'!A:G,4,FALSE))),"ERROR")</f>
        <v/>
      </c>
      <c r="N157" s="56" t="str">
        <f>IFERROR(IF(C157="DIA","TIPO ITV",IF(A157="","",VLOOKUP(J157,'CITAS SOLICITADAS CUENTA'!A:G,7,FALSE))),"ERROR")</f>
        <v/>
      </c>
      <c r="O157" s="57" t="str">
        <f t="shared" si="17"/>
        <v/>
      </c>
      <c r="P157" s="33"/>
      <c r="Q157" s="39" t="str">
        <f>IFERROR(IF(C157="DIA","TIP ITV SOLI",IF(E157="","",IF(VLOOKUP(E157,'RELACION MATRICULAS'!C:D,2,FALSE)="FURGONETA",0,IF(VLOOKUP(E157,'RELACION MATRICULAS'!C:D,2,FALSE)="BUS",1,666)))),"ERROR")</f>
        <v/>
      </c>
      <c r="R157" s="56" t="str">
        <f t="shared" si="18"/>
        <v/>
      </c>
      <c r="S157" s="33"/>
      <c r="T157" s="36"/>
    </row>
    <row r="158" spans="1:20" ht="26.25">
      <c r="A158" s="33" t="str">
        <f t="shared" si="21"/>
        <v/>
      </c>
      <c r="B158" s="58" t="str">
        <f t="shared" si="19"/>
        <v/>
      </c>
      <c r="C158" s="62"/>
      <c r="D158" s="63"/>
      <c r="E158" s="60"/>
      <c r="F158" s="64"/>
      <c r="G158" s="65" t="str">
        <f>IF(C158="","",IF(E158="","LIBRE",IF(E158="CITA DE 2","CITA DE 2",VLOOKUP(E158,FLOTA!A:E,5))))</f>
        <v/>
      </c>
      <c r="H158" s="65" t="str">
        <f>IF(E158="","",IF(G158="CITA DE 2","SEGUNDAS",VLOOKUP(E158,'RELACION MATRICULAS'!A:B,2,FALSE)))</f>
        <v/>
      </c>
      <c r="I158" s="61" t="str">
        <f>IFERROR(IF(C158="DIA","CITA CON MATRICULA",IF(A158="","",IF(J158="","",VLOOKUP(J158,'CITAS SOLICITADAS CUENTA'!A:C,3,FALSE)))),"REVISAR CITA")</f>
        <v/>
      </c>
      <c r="J158" s="53" t="str">
        <f t="shared" si="20"/>
        <v/>
      </c>
      <c r="K158" s="54" t="str">
        <f>IFERROR(IF(C158="DIA","DIA",IF(A158="","",VLOOKUP(J158,'CITAS SOLICITADAS CUENTA'!A:G,5,FALSE))),"ERROR")</f>
        <v/>
      </c>
      <c r="L158" s="55" t="str">
        <f>IFERROR(IF(C158="DIA","HORA",IF(A158="","",VLOOKUP(J158,'CITAS SOLICITADAS CUENTA'!A:G,6,FALSE))),"ERROR")</f>
        <v/>
      </c>
      <c r="M158" s="39" t="str">
        <f>IFERROR(IF(C158="DIA","ESTACION",IF(A158="","",VLOOKUP(J158,'CITAS SOLICITADAS CUENTA'!A:G,4,FALSE))),"ERROR")</f>
        <v/>
      </c>
      <c r="N158" s="56" t="str">
        <f>IFERROR(IF(C158="DIA","TIPO ITV",IF(A158="","",VLOOKUP(J158,'CITAS SOLICITADAS CUENTA'!A:G,7,FALSE))),"ERROR")</f>
        <v/>
      </c>
      <c r="O158" s="57" t="str">
        <f t="shared" si="17"/>
        <v/>
      </c>
      <c r="P158" s="33"/>
      <c r="Q158" s="39" t="str">
        <f>IFERROR(IF(C158="DIA","TIP ITV SOLI",IF(E158="","",IF(VLOOKUP(E158,'RELACION MATRICULAS'!C:D,2,FALSE)="FURGONETA",0,IF(VLOOKUP(E158,'RELACION MATRICULAS'!C:D,2,FALSE)="BUS",1,666)))),"ERROR")</f>
        <v/>
      </c>
      <c r="R158" s="56" t="str">
        <f t="shared" si="18"/>
        <v/>
      </c>
      <c r="S158" s="33"/>
      <c r="T158" s="36"/>
    </row>
    <row r="159" spans="1:20" ht="26.25">
      <c r="A159" s="33" t="str">
        <f t="shared" si="21"/>
        <v/>
      </c>
      <c r="B159" s="58" t="str">
        <f t="shared" si="19"/>
        <v/>
      </c>
      <c r="C159" s="62"/>
      <c r="D159" s="63"/>
      <c r="E159" s="60"/>
      <c r="F159" s="64"/>
      <c r="G159" s="65" t="str">
        <f>IF(C159="","",IF(E159="","LIBRE",IF(E159="CITA DE 2","CITA DE 2",VLOOKUP(E159,FLOTA!A:E,5))))</f>
        <v/>
      </c>
      <c r="H159" s="65" t="str">
        <f>IF(E159="","",IF(G159="CITA DE 2","SEGUNDAS",VLOOKUP(E159,'RELACION MATRICULAS'!A:B,2,FALSE)))</f>
        <v/>
      </c>
      <c r="I159" s="61" t="str">
        <f>IFERROR(IF(C159="DIA","CITA CON MATRICULA",IF(A159="","",IF(J159="","",VLOOKUP(J159,'CITAS SOLICITADAS CUENTA'!A:C,3,FALSE)))),"REVISAR CITA")</f>
        <v/>
      </c>
      <c r="J159" s="53" t="str">
        <f t="shared" si="20"/>
        <v/>
      </c>
      <c r="K159" s="54" t="str">
        <f>IFERROR(IF(C159="DIA","DIA",IF(A159="","",VLOOKUP(J159,'CITAS SOLICITADAS CUENTA'!A:G,5,FALSE))),"ERROR")</f>
        <v/>
      </c>
      <c r="L159" s="55" t="str">
        <f>IFERROR(IF(C159="DIA","HORA",IF(A159="","",VLOOKUP(J159,'CITAS SOLICITADAS CUENTA'!A:G,6,FALSE))),"ERROR")</f>
        <v/>
      </c>
      <c r="M159" s="39" t="str">
        <f>IFERROR(IF(C159="DIA","ESTACION",IF(A159="","",VLOOKUP(J159,'CITAS SOLICITADAS CUENTA'!A:G,4,FALSE))),"ERROR")</f>
        <v/>
      </c>
      <c r="N159" s="56" t="str">
        <f>IFERROR(IF(C159="DIA","TIPO ITV",IF(A159="","",VLOOKUP(J159,'CITAS SOLICITADAS CUENTA'!A:G,7,FALSE))),"ERROR")</f>
        <v/>
      </c>
      <c r="O159" s="57" t="str">
        <f t="shared" si="17"/>
        <v/>
      </c>
      <c r="P159" s="33"/>
      <c r="Q159" s="39" t="str">
        <f>IFERROR(IF(C159="DIA","TIP ITV SOLI",IF(E159="","",IF(VLOOKUP(E159,'RELACION MATRICULAS'!C:D,2,FALSE)="FURGONETA",0,IF(VLOOKUP(E159,'RELACION MATRICULAS'!C:D,2,FALSE)="BUS",1,666)))),"ERROR")</f>
        <v/>
      </c>
      <c r="R159" s="56" t="str">
        <f t="shared" si="18"/>
        <v/>
      </c>
      <c r="S159" s="33"/>
      <c r="T159" s="36"/>
    </row>
    <row r="160" spans="1:20" ht="26.25">
      <c r="A160" s="33" t="str">
        <f t="shared" si="21"/>
        <v/>
      </c>
      <c r="B160" s="58" t="str">
        <f t="shared" si="19"/>
        <v/>
      </c>
      <c r="C160" s="62"/>
      <c r="D160" s="63"/>
      <c r="E160" s="60"/>
      <c r="F160" s="64"/>
      <c r="G160" s="65" t="str">
        <f>IF(C160="","",IF(E160="","LIBRE",IF(E160="CITA DE 2","CITA DE 2",VLOOKUP(E160,FLOTA!A:E,5))))</f>
        <v/>
      </c>
      <c r="H160" s="65" t="str">
        <f>IF(E160="","",IF(G160="CITA DE 2","SEGUNDAS",VLOOKUP(E160,'RELACION MATRICULAS'!A:B,2,FALSE)))</f>
        <v/>
      </c>
      <c r="I160" s="61" t="str">
        <f>IFERROR(IF(C160="DIA","CITA CON MATRICULA",IF(A160="","",IF(J160="","",VLOOKUP(J160,'CITAS SOLICITADAS CUENTA'!A:C,3,FALSE)))),"REVISAR CITA")</f>
        <v/>
      </c>
      <c r="J160" s="53" t="str">
        <f t="shared" si="20"/>
        <v/>
      </c>
      <c r="K160" s="54" t="str">
        <f>IFERROR(IF(C160="DIA","DIA",IF(A160="","",VLOOKUP(J160,'CITAS SOLICITADAS CUENTA'!A:G,5,FALSE))),"ERROR")</f>
        <v/>
      </c>
      <c r="L160" s="55" t="str">
        <f>IFERROR(IF(C160="DIA","HORA",IF(A160="","",VLOOKUP(J160,'CITAS SOLICITADAS CUENTA'!A:G,6,FALSE))),"ERROR")</f>
        <v/>
      </c>
      <c r="M160" s="39" t="str">
        <f>IFERROR(IF(C160="DIA","ESTACION",IF(A160="","",VLOOKUP(J160,'CITAS SOLICITADAS CUENTA'!A:G,4,FALSE))),"ERROR")</f>
        <v/>
      </c>
      <c r="N160" s="56" t="str">
        <f>IFERROR(IF(C160="DIA","TIPO ITV",IF(A160="","",VLOOKUP(J160,'CITAS SOLICITADAS CUENTA'!A:G,7,FALSE))),"ERROR")</f>
        <v/>
      </c>
      <c r="O160" s="57" t="str">
        <f t="shared" si="17"/>
        <v/>
      </c>
      <c r="P160" s="33"/>
      <c r="Q160" s="39" t="str">
        <f>IFERROR(IF(C160="DIA","TIP ITV SOLI",IF(E160="","",IF(VLOOKUP(E160,'RELACION MATRICULAS'!C:D,2,FALSE)="FURGONETA",0,IF(VLOOKUP(E160,'RELACION MATRICULAS'!C:D,2,FALSE)="BUS",1,666)))),"ERROR")</f>
        <v/>
      </c>
      <c r="R160" s="56" t="str">
        <f t="shared" si="18"/>
        <v/>
      </c>
      <c r="S160" s="33"/>
      <c r="T160" s="36"/>
    </row>
    <row r="161" spans="1:20" ht="26.25">
      <c r="A161" s="33" t="str">
        <f t="shared" si="21"/>
        <v/>
      </c>
      <c r="B161" s="58" t="str">
        <f t="shared" si="19"/>
        <v/>
      </c>
      <c r="C161" s="62"/>
      <c r="D161" s="63"/>
      <c r="E161" s="60"/>
      <c r="F161" s="64"/>
      <c r="G161" s="65" t="str">
        <f>IF(C161="","",IF(E161="","LIBRE",IF(E161="CITA DE 2","CITA DE 2",VLOOKUP(E161,FLOTA!A:E,5))))</f>
        <v/>
      </c>
      <c r="H161" s="65" t="str">
        <f>IF(E161="","",IF(G161="CITA DE 2","SEGUNDAS",VLOOKUP(E161,'RELACION MATRICULAS'!A:B,2,FALSE)))</f>
        <v/>
      </c>
      <c r="I161" s="61" t="str">
        <f>IFERROR(IF(C161="DIA","CITA CON MATRICULA",IF(A161="","",IF(J161="","",VLOOKUP(J161,'CITAS SOLICITADAS CUENTA'!A:C,3,FALSE)))),"REVISAR CITA")</f>
        <v/>
      </c>
      <c r="J161" s="53" t="str">
        <f t="shared" si="20"/>
        <v/>
      </c>
      <c r="K161" s="54" t="str">
        <f>IFERROR(IF(C161="DIA","DIA",IF(A161="","",VLOOKUP(J161,'CITAS SOLICITADAS CUENTA'!A:G,5,FALSE))),"ERROR")</f>
        <v/>
      </c>
      <c r="L161" s="55" t="str">
        <f>IFERROR(IF(C161="DIA","HORA",IF(A161="","",VLOOKUP(J161,'CITAS SOLICITADAS CUENTA'!A:G,6,FALSE))),"ERROR")</f>
        <v/>
      </c>
      <c r="M161" s="39" t="str">
        <f>IFERROR(IF(C161="DIA","ESTACION",IF(A161="","",VLOOKUP(J161,'CITAS SOLICITADAS CUENTA'!A:G,4,FALSE))),"ERROR")</f>
        <v/>
      </c>
      <c r="N161" s="56" t="str">
        <f>IFERROR(IF(C161="DIA","TIPO ITV",IF(A161="","",VLOOKUP(J161,'CITAS SOLICITADAS CUENTA'!A:G,7,FALSE))),"ERROR")</f>
        <v/>
      </c>
      <c r="O161" s="57" t="str">
        <f t="shared" si="17"/>
        <v/>
      </c>
      <c r="P161" s="33"/>
      <c r="Q161" s="39" t="str">
        <f>IFERROR(IF(C161="DIA","TIP ITV SOLI",IF(E161="","",IF(VLOOKUP(E161,'RELACION MATRICULAS'!C:D,2,FALSE)="FURGONETA",0,IF(VLOOKUP(E161,'RELACION MATRICULAS'!C:D,2,FALSE)="BUS",1,666)))),"ERROR")</f>
        <v/>
      </c>
      <c r="R161" s="56" t="str">
        <f t="shared" si="18"/>
        <v/>
      </c>
      <c r="S161" s="33"/>
      <c r="T161" s="36"/>
    </row>
    <row r="162" spans="1:20" ht="26.25">
      <c r="A162" s="33"/>
      <c r="B162" s="58" t="str">
        <f t="shared" si="19"/>
        <v/>
      </c>
      <c r="C162" s="66"/>
      <c r="D162" s="67"/>
      <c r="E162" s="68"/>
      <c r="F162" s="68"/>
      <c r="G162" s="66"/>
      <c r="H162" s="66"/>
      <c r="I162" s="61" t="str">
        <f>IFERROR(IF(C162="DIA","CITA CON MATRICULA",IF(A162="","",IF(J162="","",VLOOKUP(J162,'CITAS SOLICITADAS CUENTA'!A:C,3,FALSE)))),"REVISAR CITA")</f>
        <v/>
      </c>
      <c r="J162" s="53" t="str">
        <f t="shared" si="20"/>
        <v/>
      </c>
      <c r="K162" s="54" t="str">
        <f>IFERROR(IF(C162="DIA","DIA",IF(A162="","",VLOOKUP(J162,'CITAS SOLICITADAS CUENTA'!A:G,5,FALSE))),"ERROR")</f>
        <v/>
      </c>
      <c r="L162" s="55" t="str">
        <f>IFERROR(IF(C162="DIA","HORA",IF(A162="","",VLOOKUP(J162,'CITAS SOLICITADAS CUENTA'!A:G,6,FALSE))),"ERROR")</f>
        <v/>
      </c>
      <c r="M162" s="39" t="str">
        <f>IFERROR(IF(C162="DIA","ESTACION",IF(A162="","",VLOOKUP(J162,'CITAS SOLICITADAS CUENTA'!A:G,4,FALSE))),"ERROR")</f>
        <v/>
      </c>
      <c r="N162" s="56" t="str">
        <f>IFERROR(IF(C162="DIA","TIPO ITV",IF(A162="","",VLOOKUP(J162,'CITAS SOLICITADAS CUENTA'!A:G,7,FALSE))),"ERROR")</f>
        <v/>
      </c>
      <c r="O162" s="57" t="str">
        <f t="shared" si="17"/>
        <v/>
      </c>
      <c r="P162" s="33"/>
      <c r="Q162" s="39" t="str">
        <f>IFERROR(IF(C162="DIA","TIP ITV SOLI",IF(E162="","",IF(VLOOKUP(E162,'RELACION MATRICULAS'!C:D,2,FALSE)="FURGONETA",0,IF(VLOOKUP(E162,'RELACION MATRICULAS'!C:D,2,FALSE)="BUS",1,666)))),"ERROR")</f>
        <v/>
      </c>
      <c r="R162" s="56" t="str">
        <f t="shared" si="18"/>
        <v/>
      </c>
      <c r="S162" s="33"/>
      <c r="T162" s="36"/>
    </row>
    <row r="163" spans="1:20" ht="26.25">
      <c r="A163" s="33"/>
      <c r="B163" s="58" t="str">
        <f t="shared" si="19"/>
        <v/>
      </c>
      <c r="C163" s="68"/>
      <c r="D163" s="68"/>
      <c r="E163" s="68"/>
      <c r="F163" s="69" t="s">
        <v>140</v>
      </c>
      <c r="G163" s="70" t="s">
        <v>141</v>
      </c>
      <c r="H163" s="71" t="s">
        <v>142</v>
      </c>
      <c r="I163" s="61" t="str">
        <f>IFERROR(IF(C163="DIA","CITA CON MATRICULA",IF(A163="","",IF(J163="","",VLOOKUP(J163,'CITAS SOLICITADAS CUENTA'!A:C,3,FALSE)))),"REVISAR CITA")</f>
        <v/>
      </c>
      <c r="J163" s="53" t="str">
        <f t="shared" si="20"/>
        <v/>
      </c>
      <c r="K163" s="54" t="str">
        <f>IFERROR(IF(C163="DIA","DIA",IF(A163="","",VLOOKUP(J163,'CITAS SOLICITADAS CUENTA'!A:G,5,FALSE))),"ERROR")</f>
        <v/>
      </c>
      <c r="L163" s="55" t="str">
        <f>IFERROR(IF(C163="DIA","HORA",IF(A163="","",VLOOKUP(J163,'CITAS SOLICITADAS CUENTA'!A:G,6,FALSE))),"ERROR")</f>
        <v/>
      </c>
      <c r="M163" s="39" t="str">
        <f>IFERROR(IF(C163="DIA","ESTACION",IF(A163="","",VLOOKUP(J163,'CITAS SOLICITADAS CUENTA'!A:G,4,FALSE))),"ERROR")</f>
        <v/>
      </c>
      <c r="N163" s="56" t="str">
        <f>IFERROR(IF(C163="DIA","TIPO ITV",IF(A163="","",VLOOKUP(J163,'CITAS SOLICITADAS CUENTA'!A:G,7,FALSE))),"ERROR")</f>
        <v/>
      </c>
      <c r="O163" s="57" t="str">
        <f t="shared" si="17"/>
        <v/>
      </c>
      <c r="P163" s="33"/>
      <c r="Q163" s="39" t="str">
        <f>IFERROR(IF(C163="DIA","TIP ITV SOLI",IF(E163="","",IF(VLOOKUP(E163,'RELACION MATRICULAS'!C:D,2,FALSE)="FURGONETA",0,IF(VLOOKUP(E163,'RELACION MATRICULAS'!C:D,2,FALSE)="BUS",1,666)))),"ERROR")</f>
        <v/>
      </c>
      <c r="R163" s="56" t="str">
        <f t="shared" si="18"/>
        <v/>
      </c>
      <c r="S163" s="33"/>
      <c r="T163" s="36"/>
    </row>
    <row r="164" spans="1:20" ht="15.75">
      <c r="A164" s="33"/>
      <c r="B164" s="58" t="str">
        <f t="shared" si="19"/>
        <v/>
      </c>
      <c r="C164" s="72"/>
      <c r="D164" s="72"/>
      <c r="E164" s="72"/>
      <c r="F164" s="72"/>
      <c r="G164" s="72"/>
      <c r="H164" s="72"/>
      <c r="I164" s="61" t="str">
        <f>IFERROR(IF(C164="DIA","CITA CON MATRICULA",IF(A164="","",IF(J164="","",VLOOKUP(J164,'CITAS SOLICITADAS CUENTA'!A:C,3,FALSE)))),"REVISAR CITA")</f>
        <v/>
      </c>
      <c r="J164" s="53" t="str">
        <f t="shared" si="20"/>
        <v/>
      </c>
      <c r="K164" s="54" t="str">
        <f>IFERROR(IF(C164="DIA","DIA",IF(A164="","",VLOOKUP(J164,'CITAS SOLICITADAS CUENTA'!A:G,5,FALSE))),"ERROR")</f>
        <v/>
      </c>
      <c r="L164" s="55" t="str">
        <f>IFERROR(IF(C164="DIA","HORA",IF(A164="","",VLOOKUP(J164,'CITAS SOLICITADAS CUENTA'!A:G,6,FALSE))),"ERROR")</f>
        <v/>
      </c>
      <c r="M164" s="39" t="str">
        <f>IFERROR(IF(C164="DIA","ESTACION",IF(A164="","",VLOOKUP(J164,'CITAS SOLICITADAS CUENTA'!A:G,4,FALSE))),"ERROR")</f>
        <v/>
      </c>
      <c r="N164" s="56" t="str">
        <f>IFERROR(IF(C164="DIA","TIPO ITV",IF(A164="","",VLOOKUP(J164,'CITAS SOLICITADAS CUENTA'!A:G,7,FALSE))),"ERROR")</f>
        <v/>
      </c>
      <c r="O164" s="57" t="str">
        <f t="shared" si="17"/>
        <v/>
      </c>
      <c r="P164" s="33"/>
      <c r="Q164" s="39" t="str">
        <f>IFERROR(IF(C164="DIA","TIP ITV SOLI",IF(E164="","",IF(VLOOKUP(E164,'RELACION MATRICULAS'!C:D,2,FALSE)="FURGONETA",0,IF(VLOOKUP(E164,'RELACION MATRICULAS'!C:D,2,FALSE)="BUS",1,666)))),"ERROR")</f>
        <v/>
      </c>
      <c r="R164" s="56" t="str">
        <f t="shared" si="18"/>
        <v/>
      </c>
      <c r="S164" s="33"/>
      <c r="T164" s="36"/>
    </row>
    <row r="165" spans="1:20" ht="26.25">
      <c r="A165" s="33"/>
      <c r="B165" s="58" t="str">
        <f t="shared" si="19"/>
        <v/>
      </c>
      <c r="C165" s="110" t="s">
        <v>155</v>
      </c>
      <c r="D165" s="111"/>
      <c r="E165" s="111"/>
      <c r="F165" s="111"/>
      <c r="G165" s="111"/>
      <c r="H165" s="112"/>
      <c r="I165" s="61" t="str">
        <f>IFERROR(IF(C165="DIA","CITA CON MATRICULA",IF(A165="","",IF(J165="","",VLOOKUP(J165,'CITAS SOLICITADAS CUENTA'!A:C,3,FALSE)))),"REVISAR CITA")</f>
        <v/>
      </c>
      <c r="J165" s="53" t="str">
        <f t="shared" si="20"/>
        <v/>
      </c>
      <c r="K165" s="54" t="str">
        <f>IFERROR(IF(C165="DIA","DIA",IF(A165="","",VLOOKUP(J165,'CITAS SOLICITADAS CUENTA'!A:G,5,FALSE))),"ERROR")</f>
        <v/>
      </c>
      <c r="L165" s="55" t="str">
        <f>IFERROR(IF(C165="DIA","HORA",IF(A165="","",VLOOKUP(J165,'CITAS SOLICITADAS CUENTA'!A:G,6,FALSE))),"ERROR")</f>
        <v/>
      </c>
      <c r="M165" s="39" t="str">
        <f>IFERROR(IF(C165="DIA","ESTACION",IF(A165="","",VLOOKUP(J165,'CITAS SOLICITADAS CUENTA'!A:G,4,FALSE))),"ERROR")</f>
        <v/>
      </c>
      <c r="N165" s="56" t="str">
        <f>IFERROR(IF(C165="DIA","TIPO ITV",IF(A165="","",VLOOKUP(J165,'CITAS SOLICITADAS CUENTA'!A:G,7,FALSE))),"ERROR")</f>
        <v/>
      </c>
      <c r="O165" s="57" t="str">
        <f t="shared" si="17"/>
        <v/>
      </c>
      <c r="P165" s="33"/>
      <c r="Q165" s="39" t="str">
        <f>IFERROR(IF(C165="DIA","TIP ITV SOLI",IF(E165="","",IF(VLOOKUP(E165,'RELACION MATRICULAS'!C:D,2,FALSE)="FURGONETA",0,IF(VLOOKUP(E165,'RELACION MATRICULAS'!C:D,2,FALSE)="BUS",1,666)))),"ERROR")</f>
        <v/>
      </c>
      <c r="R165" s="56" t="str">
        <f t="shared" si="18"/>
        <v/>
      </c>
      <c r="S165" s="33"/>
      <c r="T165" s="36"/>
    </row>
    <row r="166" spans="1:20" ht="30.75" customHeight="1">
      <c r="A166" s="33"/>
      <c r="B166" s="58" t="str">
        <f t="shared" si="19"/>
        <v>DIASEM</v>
      </c>
      <c r="C166" s="59" t="s">
        <v>6</v>
      </c>
      <c r="D166" s="59" t="s">
        <v>136</v>
      </c>
      <c r="E166" s="59" t="s">
        <v>137</v>
      </c>
      <c r="F166" s="60" t="s">
        <v>138</v>
      </c>
      <c r="G166" s="59" t="s">
        <v>139</v>
      </c>
      <c r="H166" s="60" t="s">
        <v>13</v>
      </c>
      <c r="I166" s="61" t="str">
        <f>IFERROR(IF(C166="DIA","CITA CON MATRICULA",IF(A166="","",IF(J166="","",VLOOKUP(J166,'CITAS SOLICITADAS CUENTA'!A:C,3,FALSE)))),"REVISAR CITA")</f>
        <v>CITA CON MATRICULA</v>
      </c>
      <c r="J166" s="53" t="str">
        <f t="shared" si="20"/>
        <v>COMPROBACION CITA</v>
      </c>
      <c r="K166" s="54" t="str">
        <f>IFERROR(IF(C166="DIA","DIA",IF(A166="","",VLOOKUP(J166,'CITAS SOLICITADAS CUENTA'!A:G,5,FALSE))),"ERROR")</f>
        <v>DIA</v>
      </c>
      <c r="L166" s="55" t="str">
        <f>IFERROR(IF(C166="DIA","HORA",IF(A166="","",VLOOKUP(J166,'CITAS SOLICITADAS CUENTA'!A:G,6,FALSE))),"ERROR")</f>
        <v>HORA</v>
      </c>
      <c r="M166" s="39" t="str">
        <f>IFERROR(IF(C166="DIA","ESTACION",IF(A166="","",VLOOKUP(J166,'CITAS SOLICITADAS CUENTA'!A:G,4,FALSE))),"ERROR")</f>
        <v>ESTACION</v>
      </c>
      <c r="N166" s="56" t="str">
        <f>IFERROR(IF(C166="DIA","TIPO ITV",IF(A166="","",VLOOKUP(J166,'CITAS SOLICITADAS CUENTA'!A:G,7,FALSE))),"ERROR")</f>
        <v>TIPO ITV</v>
      </c>
      <c r="O166" s="57" t="str">
        <f t="shared" si="17"/>
        <v>COMPROBACION FECHA LIMITE CITA ITV</v>
      </c>
      <c r="P166" s="33"/>
      <c r="Q166" s="39" t="str">
        <f>IFERROR(IF(C166="DIA","TIP ITV SOLI",IF(E166="","",IF(VLOOKUP(E166,'RELACION MATRICULAS'!C:D,2,FALSE)="FURGONETA",0,IF(VLOOKUP(E166,'RELACION MATRICULAS'!C:D,2,FALSE)="BUS",1,666)))),"ERROR")</f>
        <v>TIP ITV SOLI</v>
      </c>
      <c r="R166" s="56" t="str">
        <f t="shared" si="18"/>
        <v>TIP ITV SOLI</v>
      </c>
      <c r="S166" s="33"/>
      <c r="T166" s="36"/>
    </row>
    <row r="167" spans="1:20" ht="26.25">
      <c r="A167" s="33" t="str">
        <f t="shared" ref="A167:A178" si="22">IF(C167="","",WEEKDAY(C167))</f>
        <v/>
      </c>
      <c r="B167" s="58" t="str">
        <f t="shared" si="19"/>
        <v/>
      </c>
      <c r="C167" s="62"/>
      <c r="D167" s="63"/>
      <c r="E167" s="60"/>
      <c r="F167" s="64"/>
      <c r="G167" s="65" t="str">
        <f>IF(C167="","",IF(E167="","LIBRE",IF(E167="CITA DE 2","CITA DE 2",VLOOKUP(E167,FLOTA!A:E,5))))</f>
        <v/>
      </c>
      <c r="H167" s="65" t="str">
        <f>IF(E167="","",IF(G167="CITA DE 2","SEGUNDAS",VLOOKUP(E167,'RELACION MATRICULAS'!A:B,2,FALSE)))</f>
        <v/>
      </c>
      <c r="I167" s="61" t="str">
        <f>IFERROR(IF(C167="DIA","CITA CON MATRICULA",IF(A167="","",IF(J167="","",VLOOKUP(J167,'CITAS SOLICITADAS CUENTA'!A:C,3,FALSE)))),"REVISAR CITA")</f>
        <v/>
      </c>
      <c r="J167" s="53" t="str">
        <f t="shared" si="20"/>
        <v/>
      </c>
      <c r="K167" s="54" t="str">
        <f>IFERROR(IF(C167="DIA","DIA",IF(A167="","",VLOOKUP(J167,'CITAS SOLICITADAS CUENTA'!A:G,5,FALSE))),"ERROR")</f>
        <v/>
      </c>
      <c r="L167" s="55" t="str">
        <f>IFERROR(IF(C167="DIA","HORA",IF(A167="","",VLOOKUP(J167,'CITAS SOLICITADAS CUENTA'!A:G,6,FALSE))),"ERROR")</f>
        <v/>
      </c>
      <c r="M167" s="39" t="str">
        <f>IFERROR(IF(C167="DIA","ESTACION",IF(A167="","",VLOOKUP(J167,'CITAS SOLICITADAS CUENTA'!A:G,4,FALSE))),"ERROR")</f>
        <v/>
      </c>
      <c r="N167" s="56" t="str">
        <f>IFERROR(IF(C167="DIA","TIPO ITV",IF(A167="","",VLOOKUP(J167,'CITAS SOLICITADAS CUENTA'!A:G,7,FALSE))),"ERROR")</f>
        <v/>
      </c>
      <c r="O167" s="57" t="str">
        <f t="shared" si="17"/>
        <v/>
      </c>
      <c r="P167" s="33"/>
      <c r="Q167" s="39" t="str">
        <f>IFERROR(IF(C167="DIA","TIP ITV SOLI",IF(E167="","",IF(VLOOKUP(E167,'RELACION MATRICULAS'!C:D,2,FALSE)="FURGONETA",0,IF(VLOOKUP(E167,'RELACION MATRICULAS'!C:D,2,FALSE)="BUS",1,666)))),"ERROR")</f>
        <v/>
      </c>
      <c r="R167" s="56" t="str">
        <f t="shared" si="18"/>
        <v/>
      </c>
      <c r="S167" s="33"/>
      <c r="T167" s="36"/>
    </row>
    <row r="168" spans="1:20" ht="26.25">
      <c r="A168" s="33" t="str">
        <f t="shared" si="22"/>
        <v/>
      </c>
      <c r="B168" s="58" t="str">
        <f t="shared" si="19"/>
        <v/>
      </c>
      <c r="C168" s="62"/>
      <c r="D168" s="63"/>
      <c r="E168" s="60"/>
      <c r="F168" s="64"/>
      <c r="G168" s="65" t="str">
        <f>IF(C168="","",IF(E168="","LIBRE",IF(E168="CITA DE 2","CITA DE 2",VLOOKUP(E168,FLOTA!A:E,5))))</f>
        <v/>
      </c>
      <c r="H168" s="65" t="str">
        <f>IF(E168="","",IF(G168="CITA DE 2","SEGUNDAS",VLOOKUP(E168,'RELACION MATRICULAS'!A:B,2,FALSE)))</f>
        <v/>
      </c>
      <c r="I168" s="61" t="str">
        <f>IFERROR(IF(C168="DIA","CITA CON MATRICULA",IF(A168="","",IF(J168="","",VLOOKUP(J168,'CITAS SOLICITADAS CUENTA'!A:C,3,FALSE)))),"REVISAR CITA")</f>
        <v/>
      </c>
      <c r="J168" s="53" t="str">
        <f t="shared" si="20"/>
        <v/>
      </c>
      <c r="K168" s="54" t="str">
        <f>IFERROR(IF(C168="DIA","DIA",IF(A168="","",VLOOKUP(J168,'CITAS SOLICITADAS CUENTA'!A:G,5,FALSE))),"ERROR")</f>
        <v/>
      </c>
      <c r="L168" s="55" t="str">
        <f>IFERROR(IF(C168="DIA","HORA",IF(A168="","",VLOOKUP(J168,'CITAS SOLICITADAS CUENTA'!A:G,6,FALSE))),"ERROR")</f>
        <v/>
      </c>
      <c r="M168" s="39" t="str">
        <f>IFERROR(IF(C168="DIA","ESTACION",IF(A168="","",VLOOKUP(J168,'CITAS SOLICITADAS CUENTA'!A:G,4,FALSE))),"ERROR")</f>
        <v/>
      </c>
      <c r="N168" s="56" t="str">
        <f>IFERROR(IF(C168="DIA","TIPO ITV",IF(A168="","",VLOOKUP(J168,'CITAS SOLICITADAS CUENTA'!A:G,7,FALSE))),"ERROR")</f>
        <v/>
      </c>
      <c r="O168" s="57" t="str">
        <f t="shared" si="17"/>
        <v/>
      </c>
      <c r="P168" s="33"/>
      <c r="Q168" s="39" t="str">
        <f>IFERROR(IF(C168="DIA","TIP ITV SOLI",IF(E168="","",IF(VLOOKUP(E168,'RELACION MATRICULAS'!C:D,2,FALSE)="FURGONETA",0,IF(VLOOKUP(E168,'RELACION MATRICULAS'!C:D,2,FALSE)="BUS",1,666)))),"ERROR")</f>
        <v/>
      </c>
      <c r="R168" s="56" t="str">
        <f t="shared" si="18"/>
        <v/>
      </c>
      <c r="S168" s="33"/>
      <c r="T168" s="36"/>
    </row>
    <row r="169" spans="1:20" ht="26.25">
      <c r="A169" s="33" t="str">
        <f t="shared" si="22"/>
        <v/>
      </c>
      <c r="B169" s="58" t="str">
        <f t="shared" si="19"/>
        <v/>
      </c>
      <c r="C169" s="62"/>
      <c r="D169" s="63"/>
      <c r="E169" s="60"/>
      <c r="F169" s="64"/>
      <c r="G169" s="65" t="str">
        <f>IF(C169="","",IF(E169="","LIBRE",IF(E169="CITA DE 2","CITA DE 2",VLOOKUP(E169,FLOTA!A:E,5))))</f>
        <v/>
      </c>
      <c r="H169" s="65" t="str">
        <f>IF(E169="","",IF(G169="CITA DE 2","SEGUNDAS",VLOOKUP(E169,'RELACION MATRICULAS'!A:B,2,FALSE)))</f>
        <v/>
      </c>
      <c r="I169" s="61" t="str">
        <f>IFERROR(IF(C169="DIA","CITA CON MATRICULA",IF(A169="","",IF(J169="","",VLOOKUP(J169,'CITAS SOLICITADAS CUENTA'!A:C,3,FALSE)))),"REVISAR CITA")</f>
        <v/>
      </c>
      <c r="J169" s="53" t="str">
        <f t="shared" si="20"/>
        <v/>
      </c>
      <c r="K169" s="54" t="str">
        <f>IFERROR(IF(C169="DIA","DIA",IF(A169="","",VLOOKUP(J169,'CITAS SOLICITADAS CUENTA'!A:G,5,FALSE))),"ERROR")</f>
        <v/>
      </c>
      <c r="L169" s="55" t="str">
        <f>IFERROR(IF(C169="DIA","HORA",IF(A169="","",VLOOKUP(J169,'CITAS SOLICITADAS CUENTA'!A:G,6,FALSE))),"ERROR")</f>
        <v/>
      </c>
      <c r="M169" s="39" t="str">
        <f>IFERROR(IF(C169="DIA","ESTACION",IF(A169="","",VLOOKUP(J169,'CITAS SOLICITADAS CUENTA'!A:G,4,FALSE))),"ERROR")</f>
        <v/>
      </c>
      <c r="N169" s="56" t="str">
        <f>IFERROR(IF(C169="DIA","TIPO ITV",IF(A169="","",VLOOKUP(J169,'CITAS SOLICITADAS CUENTA'!A:G,7,FALSE))),"ERROR")</f>
        <v/>
      </c>
      <c r="O169" s="57" t="str">
        <f t="shared" si="17"/>
        <v/>
      </c>
      <c r="P169" s="33"/>
      <c r="Q169" s="39" t="str">
        <f>IFERROR(IF(C169="DIA","TIP ITV SOLI",IF(E169="","",IF(VLOOKUP(E169,'RELACION MATRICULAS'!C:D,2,FALSE)="FURGONETA",0,IF(VLOOKUP(E169,'RELACION MATRICULAS'!C:D,2,FALSE)="BUS",1,666)))),"ERROR")</f>
        <v/>
      </c>
      <c r="R169" s="56" t="str">
        <f t="shared" si="18"/>
        <v/>
      </c>
      <c r="S169" s="33"/>
      <c r="T169" s="36"/>
    </row>
    <row r="170" spans="1:20" ht="26.25">
      <c r="A170" s="33" t="str">
        <f t="shared" si="22"/>
        <v/>
      </c>
      <c r="B170" s="58" t="str">
        <f t="shared" si="19"/>
        <v/>
      </c>
      <c r="C170" s="62"/>
      <c r="D170" s="63"/>
      <c r="E170" s="60"/>
      <c r="F170" s="64"/>
      <c r="G170" s="65" t="str">
        <f>IF(C170="","",IF(E170="","LIBRE",IF(E170="CITA DE 2","CITA DE 2",VLOOKUP(E170,FLOTA!A:E,5))))</f>
        <v/>
      </c>
      <c r="H170" s="65" t="str">
        <f>IF(E170="","",IF(G170="CITA DE 2","SEGUNDAS",VLOOKUP(E170,'RELACION MATRICULAS'!A:B,2,FALSE)))</f>
        <v/>
      </c>
      <c r="I170" s="61" t="str">
        <f>IFERROR(IF(C170="DIA","CITA CON MATRICULA",IF(A170="","",IF(J170="","",VLOOKUP(J170,'CITAS SOLICITADAS CUENTA'!A:C,3,FALSE)))),"REVISAR CITA")</f>
        <v/>
      </c>
      <c r="J170" s="53" t="str">
        <f t="shared" si="20"/>
        <v/>
      </c>
      <c r="K170" s="54" t="str">
        <f>IFERROR(IF(C170="DIA","DIA",IF(A170="","",VLOOKUP(J170,'CITAS SOLICITADAS CUENTA'!A:G,5,FALSE))),"ERROR")</f>
        <v/>
      </c>
      <c r="L170" s="55" t="str">
        <f>IFERROR(IF(C170="DIA","HORA",IF(A170="","",VLOOKUP(J170,'CITAS SOLICITADAS CUENTA'!A:G,6,FALSE))),"ERROR")</f>
        <v/>
      </c>
      <c r="M170" s="39" t="str">
        <f>IFERROR(IF(C170="DIA","ESTACION",IF(A170="","",VLOOKUP(J170,'CITAS SOLICITADAS CUENTA'!A:G,4,FALSE))),"ERROR")</f>
        <v/>
      </c>
      <c r="N170" s="56" t="str">
        <f>IFERROR(IF(C170="DIA","TIPO ITV",IF(A170="","",VLOOKUP(J170,'CITAS SOLICITADAS CUENTA'!A:G,7,FALSE))),"ERROR")</f>
        <v/>
      </c>
      <c r="O170" s="57" t="str">
        <f t="shared" si="17"/>
        <v/>
      </c>
      <c r="P170" s="33"/>
      <c r="Q170" s="39" t="str">
        <f>IFERROR(IF(C170="DIA","TIP ITV SOLI",IF(E170="","",IF(VLOOKUP(E170,'RELACION MATRICULAS'!C:D,2,FALSE)="FURGONETA",0,IF(VLOOKUP(E170,'RELACION MATRICULAS'!C:D,2,FALSE)="BUS",1,666)))),"ERROR")</f>
        <v/>
      </c>
      <c r="R170" s="56" t="str">
        <f t="shared" si="18"/>
        <v/>
      </c>
      <c r="S170" s="33"/>
      <c r="T170" s="36"/>
    </row>
    <row r="171" spans="1:20" ht="26.25">
      <c r="A171" s="33" t="str">
        <f t="shared" si="22"/>
        <v/>
      </c>
      <c r="B171" s="58" t="str">
        <f t="shared" si="19"/>
        <v/>
      </c>
      <c r="C171" s="62"/>
      <c r="D171" s="63"/>
      <c r="E171" s="60"/>
      <c r="F171" s="64"/>
      <c r="G171" s="65" t="str">
        <f>IF(C171="","",IF(E171="","LIBRE",IF(E171="CITA DE 2","CITA DE 2",VLOOKUP(E171,FLOTA!A:E,5))))</f>
        <v/>
      </c>
      <c r="H171" s="65" t="str">
        <f>IF(E171="","",IF(G171="CITA DE 2","SEGUNDAS",VLOOKUP(E171,'RELACION MATRICULAS'!A:B,2,FALSE)))</f>
        <v/>
      </c>
      <c r="I171" s="61" t="str">
        <f>IFERROR(IF(C171="DIA","CITA CON MATRICULA",IF(A171="","",IF(J171="","",VLOOKUP(J171,'CITAS SOLICITADAS CUENTA'!A:C,3,FALSE)))),"REVISAR CITA")</f>
        <v/>
      </c>
      <c r="J171" s="53" t="str">
        <f t="shared" si="20"/>
        <v/>
      </c>
      <c r="K171" s="54" t="str">
        <f>IFERROR(IF(C171="DIA","DIA",IF(A171="","",VLOOKUP(J171,'CITAS SOLICITADAS CUENTA'!A:G,5,FALSE))),"ERROR")</f>
        <v/>
      </c>
      <c r="L171" s="55" t="str">
        <f>IFERROR(IF(C171="DIA","HORA",IF(A171="","",VLOOKUP(J171,'CITAS SOLICITADAS CUENTA'!A:G,6,FALSE))),"ERROR")</f>
        <v/>
      </c>
      <c r="M171" s="39" t="str">
        <f>IFERROR(IF(C171="DIA","ESTACION",IF(A171="","",VLOOKUP(J171,'CITAS SOLICITADAS CUENTA'!A:G,4,FALSE))),"ERROR")</f>
        <v/>
      </c>
      <c r="N171" s="56" t="str">
        <f>IFERROR(IF(C171="DIA","TIPO ITV",IF(A171="","",VLOOKUP(J171,'CITAS SOLICITADAS CUENTA'!A:G,7,FALSE))),"ERROR")</f>
        <v/>
      </c>
      <c r="O171" s="57" t="str">
        <f t="shared" si="17"/>
        <v/>
      </c>
      <c r="P171" s="33"/>
      <c r="Q171" s="39" t="str">
        <f>IFERROR(IF(C171="DIA","TIP ITV SOLI",IF(E171="","",IF(VLOOKUP(E171,'RELACION MATRICULAS'!C:D,2,FALSE)="FURGONETA",0,IF(VLOOKUP(E171,'RELACION MATRICULAS'!C:D,2,FALSE)="BUS",1,666)))),"ERROR")</f>
        <v/>
      </c>
      <c r="R171" s="56" t="str">
        <f t="shared" si="18"/>
        <v/>
      </c>
      <c r="S171" s="33"/>
      <c r="T171" s="36"/>
    </row>
    <row r="172" spans="1:20" ht="26.25">
      <c r="A172" s="33" t="str">
        <f t="shared" si="22"/>
        <v/>
      </c>
      <c r="B172" s="58" t="str">
        <f t="shared" si="19"/>
        <v/>
      </c>
      <c r="C172" s="62"/>
      <c r="D172" s="63"/>
      <c r="E172" s="60"/>
      <c r="F172" s="64"/>
      <c r="G172" s="65" t="str">
        <f>IF(C172="","",IF(E172="","LIBRE",IF(E172="CITA DE 2","CITA DE 2",VLOOKUP(E172,FLOTA!A:E,5))))</f>
        <v/>
      </c>
      <c r="H172" s="65" t="str">
        <f>IF(E172="","",IF(G172="CITA DE 2","SEGUNDAS",VLOOKUP(E172,'RELACION MATRICULAS'!A:B,2,FALSE)))</f>
        <v/>
      </c>
      <c r="I172" s="61" t="str">
        <f>IFERROR(IF(C172="DIA","CITA CON MATRICULA",IF(A172="","",IF(J172="","",VLOOKUP(J172,'CITAS SOLICITADAS CUENTA'!A:C,3,FALSE)))),"REVISAR CITA")</f>
        <v/>
      </c>
      <c r="J172" s="53" t="str">
        <f t="shared" si="20"/>
        <v/>
      </c>
      <c r="K172" s="54" t="str">
        <f>IFERROR(IF(C172="DIA","DIA",IF(A172="","",VLOOKUP(J172,'CITAS SOLICITADAS CUENTA'!A:G,5,FALSE))),"ERROR")</f>
        <v/>
      </c>
      <c r="L172" s="55" t="str">
        <f>IFERROR(IF(C172="DIA","HORA",IF(A172="","",VLOOKUP(J172,'CITAS SOLICITADAS CUENTA'!A:G,6,FALSE))),"ERROR")</f>
        <v/>
      </c>
      <c r="M172" s="39" t="str">
        <f>IFERROR(IF(C172="DIA","ESTACION",IF(A172="","",VLOOKUP(J172,'CITAS SOLICITADAS CUENTA'!A:G,4,FALSE))),"ERROR")</f>
        <v/>
      </c>
      <c r="N172" s="56" t="str">
        <f>IFERROR(IF(C172="DIA","TIPO ITV",IF(A172="","",VLOOKUP(J172,'CITAS SOLICITADAS CUENTA'!A:G,7,FALSE))),"ERROR")</f>
        <v/>
      </c>
      <c r="O172" s="57" t="str">
        <f t="shared" si="17"/>
        <v/>
      </c>
      <c r="P172" s="33"/>
      <c r="Q172" s="39" t="str">
        <f>IFERROR(IF(C172="DIA","TIP ITV SOLI",IF(E172="","",IF(VLOOKUP(E172,'RELACION MATRICULAS'!C:D,2,FALSE)="FURGONETA",0,IF(VLOOKUP(E172,'RELACION MATRICULAS'!C:D,2,FALSE)="BUS",1,666)))),"ERROR")</f>
        <v/>
      </c>
      <c r="R172" s="56" t="str">
        <f t="shared" si="18"/>
        <v/>
      </c>
      <c r="S172" s="33"/>
      <c r="T172" s="36"/>
    </row>
    <row r="173" spans="1:20" ht="26.25">
      <c r="A173" s="33" t="str">
        <f t="shared" si="22"/>
        <v/>
      </c>
      <c r="B173" s="58" t="str">
        <f t="shared" si="19"/>
        <v/>
      </c>
      <c r="C173" s="62"/>
      <c r="D173" s="63"/>
      <c r="E173" s="60"/>
      <c r="F173" s="64"/>
      <c r="G173" s="65" t="str">
        <f>IF(C173="","",IF(E173="","LIBRE",IF(E173="CITA DE 2","CITA DE 2",VLOOKUP(E173,FLOTA!A:E,5))))</f>
        <v/>
      </c>
      <c r="H173" s="65" t="str">
        <f>IF(E173="","",IF(G173="CITA DE 2","SEGUNDAS",VLOOKUP(E173,'RELACION MATRICULAS'!A:B,2,FALSE)))</f>
        <v/>
      </c>
      <c r="I173" s="61" t="str">
        <f>IFERROR(IF(C173="DIA","CITA CON MATRICULA",IF(A173="","",IF(J173="","",VLOOKUP(J173,'CITAS SOLICITADAS CUENTA'!A:C,3,FALSE)))),"REVISAR CITA")</f>
        <v/>
      </c>
      <c r="J173" s="53" t="str">
        <f t="shared" si="20"/>
        <v/>
      </c>
      <c r="K173" s="54" t="str">
        <f>IFERROR(IF(C173="DIA","DIA",IF(A173="","",VLOOKUP(J173,'CITAS SOLICITADAS CUENTA'!A:G,5,FALSE))),"ERROR")</f>
        <v/>
      </c>
      <c r="L173" s="55" t="str">
        <f>IFERROR(IF(C173="DIA","HORA",IF(A173="","",VLOOKUP(J173,'CITAS SOLICITADAS CUENTA'!A:G,6,FALSE))),"ERROR")</f>
        <v/>
      </c>
      <c r="M173" s="39" t="str">
        <f>IFERROR(IF(C173="DIA","ESTACION",IF(A173="","",VLOOKUP(J173,'CITAS SOLICITADAS CUENTA'!A:G,4,FALSE))),"ERROR")</f>
        <v/>
      </c>
      <c r="N173" s="56" t="str">
        <f>IFERROR(IF(C173="DIA","TIPO ITV",IF(A173="","",VLOOKUP(J173,'CITAS SOLICITADAS CUENTA'!A:G,7,FALSE))),"ERROR")</f>
        <v/>
      </c>
      <c r="O173" s="57" t="str">
        <f t="shared" si="17"/>
        <v/>
      </c>
      <c r="P173" s="33"/>
      <c r="Q173" s="39" t="str">
        <f>IFERROR(IF(C173="DIA","TIP ITV SOLI",IF(E173="","",IF(VLOOKUP(E173,'RELACION MATRICULAS'!C:D,2,FALSE)="FURGONETA",0,IF(VLOOKUP(E173,'RELACION MATRICULAS'!C:D,2,FALSE)="BUS",1,666)))),"ERROR")</f>
        <v/>
      </c>
      <c r="R173" s="56" t="str">
        <f t="shared" si="18"/>
        <v/>
      </c>
      <c r="S173" s="33"/>
      <c r="T173" s="36"/>
    </row>
    <row r="174" spans="1:20" ht="26.25">
      <c r="A174" s="33" t="str">
        <f t="shared" si="22"/>
        <v/>
      </c>
      <c r="B174" s="58" t="str">
        <f t="shared" si="19"/>
        <v/>
      </c>
      <c r="C174" s="62"/>
      <c r="D174" s="63"/>
      <c r="E174" s="60"/>
      <c r="F174" s="64"/>
      <c r="G174" s="65" t="str">
        <f>IF(C174="","",IF(E174="","LIBRE",IF(E174="CITA DE 2","CITA DE 2",VLOOKUP(E174,FLOTA!A:E,5))))</f>
        <v/>
      </c>
      <c r="H174" s="65" t="str">
        <f>IF(E174="","",IF(G174="CITA DE 2","SEGUNDAS",VLOOKUP(E174,'RELACION MATRICULAS'!A:B,2,FALSE)))</f>
        <v/>
      </c>
      <c r="I174" s="61" t="str">
        <f>IFERROR(IF(C174="DIA","CITA CON MATRICULA",IF(A174="","",IF(J174="","",VLOOKUP(J174,'CITAS SOLICITADAS CUENTA'!A:C,3,FALSE)))),"REVISAR CITA")</f>
        <v/>
      </c>
      <c r="J174" s="53" t="str">
        <f t="shared" si="20"/>
        <v/>
      </c>
      <c r="K174" s="54" t="str">
        <f>IFERROR(IF(C174="DIA","DIA",IF(A174="","",VLOOKUP(J174,'CITAS SOLICITADAS CUENTA'!A:G,5,FALSE))),"ERROR")</f>
        <v/>
      </c>
      <c r="L174" s="55" t="str">
        <f>IFERROR(IF(C174="DIA","HORA",IF(A174="","",VLOOKUP(J174,'CITAS SOLICITADAS CUENTA'!A:G,6,FALSE))),"ERROR")</f>
        <v/>
      </c>
      <c r="M174" s="39" t="str">
        <f>IFERROR(IF(C174="DIA","ESTACION",IF(A174="","",VLOOKUP(J174,'CITAS SOLICITADAS CUENTA'!A:G,4,FALSE))),"ERROR")</f>
        <v/>
      </c>
      <c r="N174" s="56" t="str">
        <f>IFERROR(IF(C174="DIA","TIPO ITV",IF(A174="","",VLOOKUP(J174,'CITAS SOLICITADAS CUENTA'!A:G,7,FALSE))),"ERROR")</f>
        <v/>
      </c>
      <c r="O174" s="57" t="str">
        <f t="shared" si="17"/>
        <v/>
      </c>
      <c r="P174" s="33"/>
      <c r="Q174" s="39" t="str">
        <f>IFERROR(IF(C174="DIA","TIP ITV SOLI",IF(E174="","",IF(VLOOKUP(E174,'RELACION MATRICULAS'!C:D,2,FALSE)="FURGONETA",0,IF(VLOOKUP(E174,'RELACION MATRICULAS'!C:D,2,FALSE)="BUS",1,666)))),"ERROR")</f>
        <v/>
      </c>
      <c r="R174" s="56" t="str">
        <f t="shared" si="18"/>
        <v/>
      </c>
      <c r="S174" s="33"/>
      <c r="T174" s="36"/>
    </row>
    <row r="175" spans="1:20" ht="26.25">
      <c r="A175" s="33" t="str">
        <f t="shared" si="22"/>
        <v/>
      </c>
      <c r="B175" s="58" t="str">
        <f t="shared" si="19"/>
        <v/>
      </c>
      <c r="C175" s="62"/>
      <c r="D175" s="63"/>
      <c r="E175" s="60"/>
      <c r="F175" s="64"/>
      <c r="G175" s="65" t="str">
        <f>IF(C175="","",IF(E175="","LIBRE",IF(E175="CITA DE 2","CITA DE 2",VLOOKUP(E175,FLOTA!A:E,5))))</f>
        <v/>
      </c>
      <c r="H175" s="65" t="str">
        <f>IF(E175="","",IF(G175="CITA DE 2","SEGUNDAS",VLOOKUP(E175,'RELACION MATRICULAS'!A:B,2,FALSE)))</f>
        <v/>
      </c>
      <c r="I175" s="61" t="str">
        <f>IFERROR(IF(C175="DIA","CITA CON MATRICULA",IF(A175="","",IF(J175="","",VLOOKUP(J175,'CITAS SOLICITADAS CUENTA'!A:C,3,FALSE)))),"REVISAR CITA")</f>
        <v/>
      </c>
      <c r="J175" s="53" t="str">
        <f t="shared" si="20"/>
        <v/>
      </c>
      <c r="K175" s="54" t="str">
        <f>IFERROR(IF(C175="DIA","DIA",IF(A175="","",VLOOKUP(J175,'CITAS SOLICITADAS CUENTA'!A:G,5,FALSE))),"ERROR")</f>
        <v/>
      </c>
      <c r="L175" s="55" t="str">
        <f>IFERROR(IF(C175="DIA","HORA",IF(A175="","",VLOOKUP(J175,'CITAS SOLICITADAS CUENTA'!A:G,6,FALSE))),"ERROR")</f>
        <v/>
      </c>
      <c r="M175" s="39" t="str">
        <f>IFERROR(IF(C175="DIA","ESTACION",IF(A175="","",VLOOKUP(J175,'CITAS SOLICITADAS CUENTA'!A:G,4,FALSE))),"ERROR")</f>
        <v/>
      </c>
      <c r="N175" s="56" t="str">
        <f>IFERROR(IF(C175="DIA","TIPO ITV",IF(A175="","",VLOOKUP(J175,'CITAS SOLICITADAS CUENTA'!A:G,7,FALSE))),"ERROR")</f>
        <v/>
      </c>
      <c r="O175" s="57" t="str">
        <f t="shared" si="17"/>
        <v/>
      </c>
      <c r="P175" s="33"/>
      <c r="Q175" s="39" t="str">
        <f>IFERROR(IF(C175="DIA","TIP ITV SOLI",IF(E175="","",IF(VLOOKUP(E175,'RELACION MATRICULAS'!C:D,2,FALSE)="FURGONETA",0,IF(VLOOKUP(E175,'RELACION MATRICULAS'!C:D,2,FALSE)="BUS",1,666)))),"ERROR")</f>
        <v/>
      </c>
      <c r="R175" s="56" t="str">
        <f t="shared" si="18"/>
        <v/>
      </c>
      <c r="S175" s="33"/>
      <c r="T175" s="36"/>
    </row>
    <row r="176" spans="1:20" ht="26.25">
      <c r="A176" s="33" t="str">
        <f t="shared" si="22"/>
        <v/>
      </c>
      <c r="B176" s="58" t="str">
        <f t="shared" si="19"/>
        <v/>
      </c>
      <c r="C176" s="62"/>
      <c r="D176" s="63"/>
      <c r="E176" s="60"/>
      <c r="F176" s="64"/>
      <c r="G176" s="65" t="str">
        <f>IF(C176="","",IF(E176="","LIBRE",IF(E176="CITA DE 2","CITA DE 2",VLOOKUP(E176,FLOTA!A:E,5))))</f>
        <v/>
      </c>
      <c r="H176" s="65" t="str">
        <f>IF(E176="","",IF(G176="CITA DE 2","SEGUNDAS",VLOOKUP(E176,'RELACION MATRICULAS'!A:B,2,FALSE)))</f>
        <v/>
      </c>
      <c r="I176" s="61" t="str">
        <f>IFERROR(IF(C176="DIA","CITA CON MATRICULA",IF(A176="","",IF(J176="","",VLOOKUP(J176,'CITAS SOLICITADAS CUENTA'!A:C,3,FALSE)))),"REVISAR CITA")</f>
        <v/>
      </c>
      <c r="J176" s="53" t="str">
        <f t="shared" si="20"/>
        <v/>
      </c>
      <c r="K176" s="54" t="str">
        <f>IFERROR(IF(C176="DIA","DIA",IF(A176="","",VLOOKUP(J176,'CITAS SOLICITADAS CUENTA'!A:G,5,FALSE))),"ERROR")</f>
        <v/>
      </c>
      <c r="L176" s="55" t="str">
        <f>IFERROR(IF(C176="DIA","HORA",IF(A176="","",VLOOKUP(J176,'CITAS SOLICITADAS CUENTA'!A:G,6,FALSE))),"ERROR")</f>
        <v/>
      </c>
      <c r="M176" s="39" t="str">
        <f>IFERROR(IF(C176="DIA","ESTACION",IF(A176="","",VLOOKUP(J176,'CITAS SOLICITADAS CUENTA'!A:G,4,FALSE))),"ERROR")</f>
        <v/>
      </c>
      <c r="N176" s="56" t="str">
        <f>IFERROR(IF(C176="DIA","TIPO ITV",IF(A176="","",VLOOKUP(J176,'CITAS SOLICITADAS CUENTA'!A:G,7,FALSE))),"ERROR")</f>
        <v/>
      </c>
      <c r="O176" s="57" t="str">
        <f t="shared" si="17"/>
        <v/>
      </c>
      <c r="P176" s="33"/>
      <c r="Q176" s="39" t="str">
        <f>IFERROR(IF(C176="DIA","TIP ITV SOLI",IF(E176="","",IF(VLOOKUP(E176,'RELACION MATRICULAS'!C:D,2,FALSE)="FURGONETA",0,IF(VLOOKUP(E176,'RELACION MATRICULAS'!C:D,2,FALSE)="BUS",1,666)))),"ERROR")</f>
        <v/>
      </c>
      <c r="R176" s="56" t="str">
        <f t="shared" si="18"/>
        <v/>
      </c>
      <c r="S176" s="33"/>
      <c r="T176" s="36"/>
    </row>
    <row r="177" spans="1:20" ht="26.25">
      <c r="A177" s="33" t="str">
        <f t="shared" si="22"/>
        <v/>
      </c>
      <c r="B177" s="58" t="str">
        <f t="shared" si="19"/>
        <v/>
      </c>
      <c r="C177" s="62"/>
      <c r="D177" s="63"/>
      <c r="E177" s="60"/>
      <c r="F177" s="64"/>
      <c r="G177" s="65" t="str">
        <f>IF(C177="","",IF(E177="","LIBRE",IF(E177="CITA DE 2","CITA DE 2",VLOOKUP(E177,FLOTA!A:E,5))))</f>
        <v/>
      </c>
      <c r="H177" s="65" t="str">
        <f>IF(E177="","",IF(G177="CITA DE 2","SEGUNDAS",VLOOKUP(E177,'RELACION MATRICULAS'!A:B,2,FALSE)))</f>
        <v/>
      </c>
      <c r="I177" s="61" t="str">
        <f>IFERROR(IF(C177="DIA","CITA CON MATRICULA",IF(A177="","",IF(J177="","",VLOOKUP(J177,'CITAS SOLICITADAS CUENTA'!A:C,3,FALSE)))),"REVISAR CITA")</f>
        <v/>
      </c>
      <c r="J177" s="53" t="str">
        <f t="shared" si="20"/>
        <v/>
      </c>
      <c r="K177" s="54" t="str">
        <f>IFERROR(IF(C177="DIA","DIA",IF(A177="","",VLOOKUP(J177,'CITAS SOLICITADAS CUENTA'!A:G,5,FALSE))),"ERROR")</f>
        <v/>
      </c>
      <c r="L177" s="55" t="str">
        <f>IFERROR(IF(C177="DIA","HORA",IF(A177="","",VLOOKUP(J177,'CITAS SOLICITADAS CUENTA'!A:G,6,FALSE))),"ERROR")</f>
        <v/>
      </c>
      <c r="M177" s="39" t="str">
        <f>IFERROR(IF(C177="DIA","ESTACION",IF(A177="","",VLOOKUP(J177,'CITAS SOLICITADAS CUENTA'!A:G,4,FALSE))),"ERROR")</f>
        <v/>
      </c>
      <c r="N177" s="56" t="str">
        <f>IFERROR(IF(C177="DIA","TIPO ITV",IF(A177="","",VLOOKUP(J177,'CITAS SOLICITADAS CUENTA'!A:G,7,FALSE))),"ERROR")</f>
        <v/>
      </c>
      <c r="O177" s="57" t="str">
        <f t="shared" si="17"/>
        <v/>
      </c>
      <c r="P177" s="33"/>
      <c r="Q177" s="39" t="str">
        <f>IFERROR(IF(C177="DIA","TIP ITV SOLI",IF(E177="","",IF(VLOOKUP(E177,'RELACION MATRICULAS'!C:D,2,FALSE)="FURGONETA",0,IF(VLOOKUP(E177,'RELACION MATRICULAS'!C:D,2,FALSE)="BUS",1,666)))),"ERROR")</f>
        <v/>
      </c>
      <c r="R177" s="56" t="str">
        <f t="shared" si="18"/>
        <v/>
      </c>
      <c r="S177" s="33"/>
      <c r="T177" s="36"/>
    </row>
    <row r="178" spans="1:20" ht="26.25">
      <c r="A178" s="33" t="str">
        <f t="shared" si="22"/>
        <v/>
      </c>
      <c r="B178" s="58" t="str">
        <f t="shared" si="19"/>
        <v/>
      </c>
      <c r="C178" s="62"/>
      <c r="D178" s="63"/>
      <c r="E178" s="60"/>
      <c r="F178" s="64"/>
      <c r="G178" s="65" t="str">
        <f>IF(C178="","",IF(E178="","LIBRE",IF(E178="CITA DE 2","CITA DE 2",VLOOKUP(E178,FLOTA!A:E,5))))</f>
        <v/>
      </c>
      <c r="H178" s="65" t="str">
        <f>IF(E178="","",IF(G178="CITA DE 2","SEGUNDAS",VLOOKUP(E178,'RELACION MATRICULAS'!A:B,2,FALSE)))</f>
        <v/>
      </c>
      <c r="I178" s="61" t="str">
        <f>IFERROR(IF(C178="DIA","CITA CON MATRICULA",IF(A178="","",IF(J178="","",VLOOKUP(J178,'CITAS SOLICITADAS CUENTA'!A:C,3,FALSE)))),"REVISAR CITA")</f>
        <v/>
      </c>
      <c r="J178" s="53" t="str">
        <f t="shared" si="20"/>
        <v/>
      </c>
      <c r="K178" s="54" t="str">
        <f>IFERROR(IF(C178="DIA","DIA",IF(A178="","",VLOOKUP(J178,'CITAS SOLICITADAS CUENTA'!A:G,5,FALSE))),"ERROR")</f>
        <v/>
      </c>
      <c r="L178" s="55" t="str">
        <f>IFERROR(IF(C178="DIA","HORA",IF(A178="","",VLOOKUP(J178,'CITAS SOLICITADAS CUENTA'!A:G,6,FALSE))),"ERROR")</f>
        <v/>
      </c>
      <c r="M178" s="39" t="str">
        <f>IFERROR(IF(C178="DIA","ESTACION",IF(A178="","",VLOOKUP(J178,'CITAS SOLICITADAS CUENTA'!A:G,4,FALSE))),"ERROR")</f>
        <v/>
      </c>
      <c r="N178" s="56" t="str">
        <f>IFERROR(IF(C178="DIA","TIPO ITV",IF(A178="","",VLOOKUP(J178,'CITAS SOLICITADAS CUENTA'!A:G,7,FALSE))),"ERROR")</f>
        <v/>
      </c>
      <c r="O178" s="57" t="str">
        <f t="shared" si="17"/>
        <v/>
      </c>
      <c r="P178" s="33"/>
      <c r="Q178" s="39" t="str">
        <f>IFERROR(IF(C178="DIA","TIP ITV SOLI",IF(E178="","",IF(VLOOKUP(E178,'RELACION MATRICULAS'!C:D,2,FALSE)="FURGONETA",0,IF(VLOOKUP(E178,'RELACION MATRICULAS'!C:D,2,FALSE)="BUS",1,666)))),"ERROR")</f>
        <v/>
      </c>
      <c r="R178" s="56" t="str">
        <f t="shared" si="18"/>
        <v/>
      </c>
      <c r="S178" s="33"/>
      <c r="T178" s="36"/>
    </row>
    <row r="179" spans="1:20" ht="26.25">
      <c r="A179" s="33"/>
      <c r="B179" s="58" t="str">
        <f t="shared" si="19"/>
        <v/>
      </c>
      <c r="C179" s="66"/>
      <c r="D179" s="67"/>
      <c r="E179" s="68"/>
      <c r="F179" s="68"/>
      <c r="G179" s="66"/>
      <c r="H179" s="66"/>
      <c r="I179" s="61" t="str">
        <f>IFERROR(IF(C179="DIA","CITA CON MATRICULA",IF(A179="","",IF(J179="","",VLOOKUP(J179,'CITAS SOLICITADAS CUENTA'!A:C,3,FALSE)))),"REVISAR CITA")</f>
        <v/>
      </c>
      <c r="J179" s="53" t="str">
        <f t="shared" si="20"/>
        <v/>
      </c>
      <c r="K179" s="54" t="str">
        <f>IFERROR(IF(C179="DIA","DIA",IF(A179="","",VLOOKUP(J179,'CITAS SOLICITADAS CUENTA'!A:G,5,FALSE))),"ERROR")</f>
        <v/>
      </c>
      <c r="L179" s="55" t="str">
        <f>IFERROR(IF(C179="DIA","HORA",IF(A179="","",VLOOKUP(J179,'CITAS SOLICITADAS CUENTA'!A:G,6,FALSE))),"ERROR")</f>
        <v/>
      </c>
      <c r="M179" s="39" t="str">
        <f>IFERROR(IF(C179="DIA","ESTACION",IF(A179="","",VLOOKUP(J179,'CITAS SOLICITADAS CUENTA'!A:G,4,FALSE))),"ERROR")</f>
        <v/>
      </c>
      <c r="N179" s="56" t="str">
        <f>IFERROR(IF(C179="DIA","TIPO ITV",IF(A179="","",VLOOKUP(J179,'CITAS SOLICITADAS CUENTA'!A:G,7,FALSE))),"ERROR")</f>
        <v/>
      </c>
      <c r="O179" s="57" t="str">
        <f t="shared" si="17"/>
        <v/>
      </c>
      <c r="P179" s="33"/>
      <c r="Q179" s="39" t="str">
        <f>IFERROR(IF(C179="DIA","TIP ITV SOLI",IF(E179="","",IF(VLOOKUP(E179,'RELACION MATRICULAS'!C:D,2,FALSE)="FURGONETA",0,IF(VLOOKUP(E179,'RELACION MATRICULAS'!C:D,2,FALSE)="BUS",1,666)))),"ERROR")</f>
        <v/>
      </c>
      <c r="R179" s="56" t="str">
        <f t="shared" si="18"/>
        <v/>
      </c>
      <c r="S179" s="33"/>
      <c r="T179" s="36"/>
    </row>
    <row r="180" spans="1:20" ht="26.25">
      <c r="A180" s="33"/>
      <c r="B180" s="58" t="str">
        <f t="shared" si="19"/>
        <v/>
      </c>
      <c r="C180" s="68"/>
      <c r="D180" s="68"/>
      <c r="E180" s="68"/>
      <c r="F180" s="69" t="s">
        <v>140</v>
      </c>
      <c r="G180" s="70" t="s">
        <v>141</v>
      </c>
      <c r="H180" s="71" t="s">
        <v>142</v>
      </c>
      <c r="I180" s="61" t="str">
        <f>IFERROR(IF(C180="DIA","CITA CON MATRICULA",IF(A180="","",IF(J180="","",VLOOKUP(J180,'CITAS SOLICITADAS CUENTA'!A:C,3,FALSE)))),"REVISAR CITA")</f>
        <v/>
      </c>
      <c r="J180" s="53" t="str">
        <f t="shared" si="20"/>
        <v/>
      </c>
      <c r="K180" s="54" t="str">
        <f>IFERROR(IF(C180="DIA","DIA",IF(A180="","",VLOOKUP(J180,'CITAS SOLICITADAS CUENTA'!A:G,5,FALSE))),"ERROR")</f>
        <v/>
      </c>
      <c r="L180" s="55" t="str">
        <f>IFERROR(IF(C180="DIA","HORA",IF(A180="","",VLOOKUP(J180,'CITAS SOLICITADAS CUENTA'!A:G,6,FALSE))),"ERROR")</f>
        <v/>
      </c>
      <c r="M180" s="39" t="str">
        <f>IFERROR(IF(C180="DIA","ESTACION",IF(A180="","",VLOOKUP(J180,'CITAS SOLICITADAS CUENTA'!A:G,4,FALSE))),"ERROR")</f>
        <v/>
      </c>
      <c r="N180" s="56" t="str">
        <f>IFERROR(IF(C180="DIA","TIPO ITV",IF(A180="","",VLOOKUP(J180,'CITAS SOLICITADAS CUENTA'!A:G,7,FALSE))),"ERROR")</f>
        <v/>
      </c>
      <c r="O180" s="57" t="str">
        <f t="shared" si="17"/>
        <v/>
      </c>
      <c r="P180" s="33"/>
      <c r="Q180" s="39" t="str">
        <f>IFERROR(IF(C180="DIA","TIP ITV SOLI",IF(E180="","",IF(VLOOKUP(E180,'RELACION MATRICULAS'!C:D,2,FALSE)="FURGONETA",0,IF(VLOOKUP(E180,'RELACION MATRICULAS'!C:D,2,FALSE)="BUS",1,666)))),"ERROR")</f>
        <v/>
      </c>
      <c r="R180" s="56" t="str">
        <f t="shared" si="18"/>
        <v/>
      </c>
      <c r="S180" s="33"/>
      <c r="T180" s="36"/>
    </row>
    <row r="181" spans="1:20" ht="15.75">
      <c r="A181" s="33"/>
      <c r="B181" s="58" t="str">
        <f t="shared" si="19"/>
        <v/>
      </c>
      <c r="C181" s="72"/>
      <c r="D181" s="72"/>
      <c r="E181" s="72"/>
      <c r="F181" s="72"/>
      <c r="G181" s="72"/>
      <c r="H181" s="72"/>
      <c r="I181" s="61" t="str">
        <f>IFERROR(IF(C181="DIA","CITA CON MATRICULA",IF(A181="","",IF(J181="","",VLOOKUP(J181,'CITAS SOLICITADAS CUENTA'!A:C,3,FALSE)))),"REVISAR CITA")</f>
        <v/>
      </c>
      <c r="J181" s="53" t="str">
        <f t="shared" si="20"/>
        <v/>
      </c>
      <c r="K181" s="54" t="str">
        <f>IFERROR(IF(C181="DIA","DIA",IF(A181="","",VLOOKUP(J181,'CITAS SOLICITADAS CUENTA'!A:G,5,FALSE))),"ERROR")</f>
        <v/>
      </c>
      <c r="L181" s="55" t="str">
        <f>IFERROR(IF(C181="DIA","HORA",IF(A181="","",VLOOKUP(J181,'CITAS SOLICITADAS CUENTA'!A:G,6,FALSE))),"ERROR")</f>
        <v/>
      </c>
      <c r="M181" s="39" t="str">
        <f>IFERROR(IF(C181="DIA","ESTACION",IF(A181="","",VLOOKUP(J181,'CITAS SOLICITADAS CUENTA'!A:G,4,FALSE))),"ERROR")</f>
        <v/>
      </c>
      <c r="N181" s="56" t="str">
        <f>IFERROR(IF(C181="DIA","TIPO ITV",IF(A181="","",VLOOKUP(J181,'CITAS SOLICITADAS CUENTA'!A:G,7,FALSE))),"ERROR")</f>
        <v/>
      </c>
      <c r="O181" s="57" t="str">
        <f t="shared" si="17"/>
        <v/>
      </c>
      <c r="P181" s="33"/>
      <c r="Q181" s="39" t="str">
        <f>IFERROR(IF(C181="DIA","TIP ITV SOLI",IF(E181="","",IF(VLOOKUP(E181,'RELACION MATRICULAS'!C:D,2,FALSE)="FURGONETA",0,IF(VLOOKUP(E181,'RELACION MATRICULAS'!C:D,2,FALSE)="BUS",1,666)))),"ERROR")</f>
        <v/>
      </c>
      <c r="R181" s="56" t="str">
        <f t="shared" si="18"/>
        <v/>
      </c>
      <c r="S181" s="33"/>
      <c r="T181" s="36"/>
    </row>
    <row r="182" spans="1:20" ht="26.25">
      <c r="A182" s="33"/>
      <c r="B182" s="58" t="str">
        <f t="shared" si="19"/>
        <v/>
      </c>
      <c r="C182" s="110" t="s">
        <v>156</v>
      </c>
      <c r="D182" s="111"/>
      <c r="E182" s="111"/>
      <c r="F182" s="111"/>
      <c r="G182" s="111"/>
      <c r="H182" s="112"/>
      <c r="I182" s="61" t="str">
        <f>IFERROR(IF(C182="DIA","CITA CON MATRICULA",IF(A182="","",IF(J182="","",VLOOKUP(J182,'CITAS SOLICITADAS CUENTA'!A:C,3,FALSE)))),"REVISAR CITA")</f>
        <v/>
      </c>
      <c r="J182" s="53" t="str">
        <f t="shared" si="20"/>
        <v/>
      </c>
      <c r="K182" s="54" t="str">
        <f>IFERROR(IF(C182="DIA","DIA",IF(A182="","",VLOOKUP(J182,'CITAS SOLICITADAS CUENTA'!A:G,5,FALSE))),"ERROR")</f>
        <v/>
      </c>
      <c r="L182" s="55" t="str">
        <f>IFERROR(IF(C182="DIA","HORA",IF(A182="","",VLOOKUP(J182,'CITAS SOLICITADAS CUENTA'!A:G,6,FALSE))),"ERROR")</f>
        <v/>
      </c>
      <c r="M182" s="39" t="str">
        <f>IFERROR(IF(C182="DIA","ESTACION",IF(A182="","",VLOOKUP(J182,'CITAS SOLICITADAS CUENTA'!A:G,4,FALSE))),"ERROR")</f>
        <v/>
      </c>
      <c r="N182" s="56" t="str">
        <f>IFERROR(IF(C182="DIA","TIPO ITV",IF(A182="","",VLOOKUP(J182,'CITAS SOLICITADAS CUENTA'!A:G,7,FALSE))),"ERROR")</f>
        <v/>
      </c>
      <c r="O182" s="57" t="str">
        <f t="shared" si="17"/>
        <v/>
      </c>
      <c r="P182" s="33"/>
      <c r="Q182" s="39" t="str">
        <f>IFERROR(IF(C182="DIA","TIP ITV SOLI",IF(E182="","",IF(VLOOKUP(E182,'RELACION MATRICULAS'!C:D,2,FALSE)="FURGONETA",0,IF(VLOOKUP(E182,'RELACION MATRICULAS'!C:D,2,FALSE)="BUS",1,666)))),"ERROR")</f>
        <v/>
      </c>
      <c r="R182" s="56" t="str">
        <f t="shared" si="18"/>
        <v/>
      </c>
      <c r="S182" s="33"/>
      <c r="T182" s="36"/>
    </row>
    <row r="183" spans="1:20" ht="30.75" customHeight="1">
      <c r="A183" s="33"/>
      <c r="B183" s="58" t="str">
        <f t="shared" si="19"/>
        <v>DIASEM</v>
      </c>
      <c r="C183" s="59" t="s">
        <v>6</v>
      </c>
      <c r="D183" s="59" t="s">
        <v>136</v>
      </c>
      <c r="E183" s="59" t="s">
        <v>137</v>
      </c>
      <c r="F183" s="60" t="s">
        <v>138</v>
      </c>
      <c r="G183" s="59" t="s">
        <v>139</v>
      </c>
      <c r="H183" s="60" t="s">
        <v>13</v>
      </c>
      <c r="I183" s="61" t="str">
        <f>IFERROR(IF(C183="DIA","CITA CON MATRICULA",IF(A183="","",IF(J183="","",VLOOKUP(J183,'CITAS SOLICITADAS CUENTA'!A:C,3,FALSE)))),"REVISAR CITA")</f>
        <v>CITA CON MATRICULA</v>
      </c>
      <c r="J183" s="53" t="str">
        <f t="shared" si="20"/>
        <v>COMPROBACION CITA</v>
      </c>
      <c r="K183" s="54" t="str">
        <f>IFERROR(IF(C183="DIA","DIA",IF(A183="","",VLOOKUP(J183,'CITAS SOLICITADAS CUENTA'!A:G,5,FALSE))),"ERROR")</f>
        <v>DIA</v>
      </c>
      <c r="L183" s="55" t="str">
        <f>IFERROR(IF(C183="DIA","HORA",IF(A183="","",VLOOKUP(J183,'CITAS SOLICITADAS CUENTA'!A:G,6,FALSE))),"ERROR")</f>
        <v>HORA</v>
      </c>
      <c r="M183" s="39" t="str">
        <f>IFERROR(IF(C183="DIA","ESTACION",IF(A183="","",VLOOKUP(J183,'CITAS SOLICITADAS CUENTA'!A:G,4,FALSE))),"ERROR")</f>
        <v>ESTACION</v>
      </c>
      <c r="N183" s="56" t="str">
        <f>IFERROR(IF(C183="DIA","TIPO ITV",IF(A183="","",VLOOKUP(J183,'CITAS SOLICITADAS CUENTA'!A:G,7,FALSE))),"ERROR")</f>
        <v>TIPO ITV</v>
      </c>
      <c r="O183" s="57" t="str">
        <f t="shared" si="17"/>
        <v>COMPROBACION FECHA LIMITE CITA ITV</v>
      </c>
      <c r="P183" s="33"/>
      <c r="Q183" s="39" t="str">
        <f>IFERROR(IF(C183="DIA","TIP ITV SOLI",IF(E183="","",IF(VLOOKUP(E183,'RELACION MATRICULAS'!C:D,2,FALSE)="FURGONETA",0,IF(VLOOKUP(E183,'RELACION MATRICULAS'!C:D,2,FALSE)="BUS",1,666)))),"ERROR")</f>
        <v>TIP ITV SOLI</v>
      </c>
      <c r="R183" s="56" t="str">
        <f t="shared" si="18"/>
        <v>TIP ITV SOLI</v>
      </c>
      <c r="S183" s="33"/>
      <c r="T183" s="36"/>
    </row>
    <row r="184" spans="1:20" ht="26.25">
      <c r="A184" s="33" t="str">
        <f t="shared" ref="A184:A195" si="23">IF(C184="","",WEEKDAY(C184))</f>
        <v/>
      </c>
      <c r="B184" s="58" t="str">
        <f t="shared" si="19"/>
        <v/>
      </c>
      <c r="C184" s="62"/>
      <c r="D184" s="63"/>
      <c r="E184" s="60"/>
      <c r="F184" s="64"/>
      <c r="G184" s="65" t="str">
        <f>IF(C184="","",IF(E184="","LIBRE",IF(E184="CITA DE 2","CITA DE 2",VLOOKUP(E184,FLOTA!A:E,5))))</f>
        <v/>
      </c>
      <c r="H184" s="65" t="str">
        <f>IF(E184="","",IF(G184="CITA DE 2","SEGUNDAS",VLOOKUP(E184,'RELACION MATRICULAS'!A:B,2,FALSE)))</f>
        <v/>
      </c>
      <c r="I184" s="61" t="str">
        <f>IFERROR(IF(C184="DIA","CITA CON MATRICULA",IF(A184="","",IF(J184="","",VLOOKUP(J184,'CITAS SOLICITADAS CUENTA'!A:C,3,FALSE)))),"REVISAR CITA")</f>
        <v/>
      </c>
      <c r="J184" s="53" t="str">
        <f t="shared" si="20"/>
        <v/>
      </c>
      <c r="K184" s="54" t="str">
        <f>IFERROR(IF(C184="DIA","DIA",IF(A184="","",VLOOKUP(J184,'CITAS SOLICITADAS CUENTA'!A:G,5,FALSE))),"ERROR")</f>
        <v/>
      </c>
      <c r="L184" s="55" t="str">
        <f>IFERROR(IF(C184="DIA","HORA",IF(A184="","",VLOOKUP(J184,'CITAS SOLICITADAS CUENTA'!A:G,6,FALSE))),"ERROR")</f>
        <v/>
      </c>
      <c r="M184" s="39" t="str">
        <f>IFERROR(IF(C184="DIA","ESTACION",IF(A184="","",VLOOKUP(J184,'CITAS SOLICITADAS CUENTA'!A:G,4,FALSE))),"ERROR")</f>
        <v/>
      </c>
      <c r="N184" s="56" t="str">
        <f>IFERROR(IF(C184="DIA","TIPO ITV",IF(A184="","",VLOOKUP(J184,'CITAS SOLICITADAS CUENTA'!A:G,7,FALSE))),"ERROR")</f>
        <v/>
      </c>
      <c r="O184" s="57" t="str">
        <f t="shared" si="17"/>
        <v/>
      </c>
      <c r="P184" s="33"/>
      <c r="Q184" s="39" t="str">
        <f>IFERROR(IF(C184="DIA","TIP ITV SOLI",IF(E184="","",IF(VLOOKUP(E184,'RELACION MATRICULAS'!C:D,2,FALSE)="FURGONETA",0,IF(VLOOKUP(E184,'RELACION MATRICULAS'!C:D,2,FALSE)="BUS",1,666)))),"ERROR")</f>
        <v/>
      </c>
      <c r="R184" s="56" t="str">
        <f t="shared" si="18"/>
        <v/>
      </c>
      <c r="S184" s="33"/>
      <c r="T184" s="36"/>
    </row>
    <row r="185" spans="1:20" ht="26.25">
      <c r="A185" s="33" t="str">
        <f t="shared" si="23"/>
        <v/>
      </c>
      <c r="B185" s="58" t="str">
        <f t="shared" si="19"/>
        <v/>
      </c>
      <c r="C185" s="62"/>
      <c r="D185" s="63"/>
      <c r="E185" s="60"/>
      <c r="F185" s="64"/>
      <c r="G185" s="65" t="str">
        <f>IF(C185="","",IF(E185="","LIBRE",IF(E185="CITA DE 2","CITA DE 2",VLOOKUP(E185,FLOTA!A:E,5))))</f>
        <v/>
      </c>
      <c r="H185" s="65" t="str">
        <f>IF(E185="","",IF(G185="CITA DE 2","SEGUNDAS",VLOOKUP(E185,'RELACION MATRICULAS'!A:B,2,FALSE)))</f>
        <v/>
      </c>
      <c r="I185" s="61" t="str">
        <f>IFERROR(IF(C185="DIA","CITA CON MATRICULA",IF(A185="","",IF(J185="","",VLOOKUP(J185,'CITAS SOLICITADAS CUENTA'!A:C,3,FALSE)))),"REVISAR CITA")</f>
        <v/>
      </c>
      <c r="J185" s="53" t="str">
        <f t="shared" si="20"/>
        <v/>
      </c>
      <c r="K185" s="54" t="str">
        <f>IFERROR(IF(C185="DIA","DIA",IF(A185="","",VLOOKUP(J185,'CITAS SOLICITADAS CUENTA'!A:G,5,FALSE))),"ERROR")</f>
        <v/>
      </c>
      <c r="L185" s="55" t="str">
        <f>IFERROR(IF(C185="DIA","HORA",IF(A185="","",VLOOKUP(J185,'CITAS SOLICITADAS CUENTA'!A:G,6,FALSE))),"ERROR")</f>
        <v/>
      </c>
      <c r="M185" s="39" t="str">
        <f>IFERROR(IF(C185="DIA","ESTACION",IF(A185="","",VLOOKUP(J185,'CITAS SOLICITADAS CUENTA'!A:G,4,FALSE))),"ERROR")</f>
        <v/>
      </c>
      <c r="N185" s="56" t="str">
        <f>IFERROR(IF(C185="DIA","TIPO ITV",IF(A185="","",VLOOKUP(J185,'CITAS SOLICITADAS CUENTA'!A:G,7,FALSE))),"ERROR")</f>
        <v/>
      </c>
      <c r="O185" s="57" t="str">
        <f t="shared" si="17"/>
        <v/>
      </c>
      <c r="P185" s="33"/>
      <c r="Q185" s="39" t="str">
        <f>IFERROR(IF(C185="DIA","TIP ITV SOLI",IF(E185="","",IF(VLOOKUP(E185,'RELACION MATRICULAS'!C:D,2,FALSE)="FURGONETA",0,IF(VLOOKUP(E185,'RELACION MATRICULAS'!C:D,2,FALSE)="BUS",1,666)))),"ERROR")</f>
        <v/>
      </c>
      <c r="R185" s="56" t="str">
        <f t="shared" si="18"/>
        <v/>
      </c>
      <c r="S185" s="33"/>
      <c r="T185" s="36"/>
    </row>
    <row r="186" spans="1:20" ht="26.25">
      <c r="A186" s="33" t="str">
        <f t="shared" si="23"/>
        <v/>
      </c>
      <c r="B186" s="58" t="str">
        <f t="shared" si="19"/>
        <v/>
      </c>
      <c r="C186" s="62"/>
      <c r="D186" s="63"/>
      <c r="E186" s="60"/>
      <c r="F186" s="64"/>
      <c r="G186" s="65" t="str">
        <f>IF(C186="","",IF(E186="","LIBRE",IF(E186="CITA DE 2","CITA DE 2",VLOOKUP(E186,FLOTA!A:E,5))))</f>
        <v/>
      </c>
      <c r="H186" s="65" t="str">
        <f>IF(E186="","",IF(G186="CITA DE 2","SEGUNDAS",VLOOKUP(E186,'RELACION MATRICULAS'!A:B,2,FALSE)))</f>
        <v/>
      </c>
      <c r="I186" s="61" t="str">
        <f>IFERROR(IF(C186="DIA","CITA CON MATRICULA",IF(A186="","",IF(J186="","",VLOOKUP(J186,'CITAS SOLICITADAS CUENTA'!A:C,3,FALSE)))),"REVISAR CITA")</f>
        <v/>
      </c>
      <c r="J186" s="53" t="str">
        <f t="shared" si="20"/>
        <v/>
      </c>
      <c r="K186" s="54" t="str">
        <f>IFERROR(IF(C186="DIA","DIA",IF(A186="","",VLOOKUP(J186,'CITAS SOLICITADAS CUENTA'!A:G,5,FALSE))),"ERROR")</f>
        <v/>
      </c>
      <c r="L186" s="55" t="str">
        <f>IFERROR(IF(C186="DIA","HORA",IF(A186="","",VLOOKUP(J186,'CITAS SOLICITADAS CUENTA'!A:G,6,FALSE))),"ERROR")</f>
        <v/>
      </c>
      <c r="M186" s="39" t="str">
        <f>IFERROR(IF(C186="DIA","ESTACION",IF(A186="","",VLOOKUP(J186,'CITAS SOLICITADAS CUENTA'!A:G,4,FALSE))),"ERROR")</f>
        <v/>
      </c>
      <c r="N186" s="56" t="str">
        <f>IFERROR(IF(C186="DIA","TIPO ITV",IF(A186="","",VLOOKUP(J186,'CITAS SOLICITADAS CUENTA'!A:G,7,FALSE))),"ERROR")</f>
        <v/>
      </c>
      <c r="O186" s="57" t="str">
        <f t="shared" si="17"/>
        <v/>
      </c>
      <c r="P186" s="33"/>
      <c r="Q186" s="39" t="str">
        <f>IFERROR(IF(C186="DIA","TIP ITV SOLI",IF(E186="","",IF(VLOOKUP(E186,'RELACION MATRICULAS'!C:D,2,FALSE)="FURGONETA",0,IF(VLOOKUP(E186,'RELACION MATRICULAS'!C:D,2,FALSE)="BUS",1,666)))),"ERROR")</f>
        <v/>
      </c>
      <c r="R186" s="56" t="str">
        <f t="shared" si="18"/>
        <v/>
      </c>
      <c r="S186" s="33"/>
      <c r="T186" s="36"/>
    </row>
    <row r="187" spans="1:20" ht="26.25">
      <c r="A187" s="33" t="str">
        <f t="shared" si="23"/>
        <v/>
      </c>
      <c r="B187" s="58" t="str">
        <f t="shared" si="19"/>
        <v/>
      </c>
      <c r="C187" s="62"/>
      <c r="D187" s="63"/>
      <c r="E187" s="60"/>
      <c r="F187" s="64"/>
      <c r="G187" s="65" t="str">
        <f>IF(C187="","",IF(E187="","LIBRE",IF(E187="CITA DE 2","CITA DE 2",VLOOKUP(E187,FLOTA!A:E,5))))</f>
        <v/>
      </c>
      <c r="H187" s="65" t="str">
        <f>IF(E187="","",IF(G187="CITA DE 2","SEGUNDAS",VLOOKUP(E187,'RELACION MATRICULAS'!A:B,2,FALSE)))</f>
        <v/>
      </c>
      <c r="I187" s="61" t="str">
        <f>IFERROR(IF(C187="DIA","CITA CON MATRICULA",IF(A187="","",IF(J187="","",VLOOKUP(J187,'CITAS SOLICITADAS CUENTA'!A:C,3,FALSE)))),"REVISAR CITA")</f>
        <v/>
      </c>
      <c r="J187" s="53" t="str">
        <f t="shared" si="20"/>
        <v/>
      </c>
      <c r="K187" s="54" t="str">
        <f>IFERROR(IF(C187="DIA","DIA",IF(A187="","",VLOOKUP(J187,'CITAS SOLICITADAS CUENTA'!A:G,5,FALSE))),"ERROR")</f>
        <v/>
      </c>
      <c r="L187" s="55" t="str">
        <f>IFERROR(IF(C187="DIA","HORA",IF(A187="","",VLOOKUP(J187,'CITAS SOLICITADAS CUENTA'!A:G,6,FALSE))),"ERROR")</f>
        <v/>
      </c>
      <c r="M187" s="39" t="str">
        <f>IFERROR(IF(C187="DIA","ESTACION",IF(A187="","",VLOOKUP(J187,'CITAS SOLICITADAS CUENTA'!A:G,4,FALSE))),"ERROR")</f>
        <v/>
      </c>
      <c r="N187" s="56" t="str">
        <f>IFERROR(IF(C187="DIA","TIPO ITV",IF(A187="","",VLOOKUP(J187,'CITAS SOLICITADAS CUENTA'!A:G,7,FALSE))),"ERROR")</f>
        <v/>
      </c>
      <c r="O187" s="57" t="str">
        <f t="shared" si="17"/>
        <v/>
      </c>
      <c r="P187" s="33"/>
      <c r="Q187" s="39" t="str">
        <f>IFERROR(IF(C187="DIA","TIP ITV SOLI",IF(E187="","",IF(VLOOKUP(E187,'RELACION MATRICULAS'!C:D,2,FALSE)="FURGONETA",0,IF(VLOOKUP(E187,'RELACION MATRICULAS'!C:D,2,FALSE)="BUS",1,666)))),"ERROR")</f>
        <v/>
      </c>
      <c r="R187" s="56" t="str">
        <f t="shared" si="18"/>
        <v/>
      </c>
      <c r="S187" s="33"/>
      <c r="T187" s="36"/>
    </row>
    <row r="188" spans="1:20" ht="26.25">
      <c r="A188" s="33" t="str">
        <f t="shared" si="23"/>
        <v/>
      </c>
      <c r="B188" s="58" t="str">
        <f t="shared" si="19"/>
        <v/>
      </c>
      <c r="C188" s="62"/>
      <c r="D188" s="63"/>
      <c r="E188" s="60"/>
      <c r="F188" s="64"/>
      <c r="G188" s="65" t="str">
        <f>IF(C188="","",IF(E188="","LIBRE",IF(E188="CITA DE 2","CITA DE 2",VLOOKUP(E188,FLOTA!A:E,5))))</f>
        <v/>
      </c>
      <c r="H188" s="65" t="str">
        <f>IF(E188="","",IF(G188="CITA DE 2","SEGUNDAS",VLOOKUP(E188,'RELACION MATRICULAS'!A:B,2,FALSE)))</f>
        <v/>
      </c>
      <c r="I188" s="61" t="str">
        <f>IFERROR(IF(C188="DIA","CITA CON MATRICULA",IF(A188="","",IF(J188="","",VLOOKUP(J188,'CITAS SOLICITADAS CUENTA'!A:C,3,FALSE)))),"REVISAR CITA")</f>
        <v/>
      </c>
      <c r="J188" s="53" t="str">
        <f t="shared" si="20"/>
        <v/>
      </c>
      <c r="K188" s="54" t="str">
        <f>IFERROR(IF(C188="DIA","DIA",IF(A188="","",VLOOKUP(J188,'CITAS SOLICITADAS CUENTA'!A:G,5,FALSE))),"ERROR")</f>
        <v/>
      </c>
      <c r="L188" s="55" t="str">
        <f>IFERROR(IF(C188="DIA","HORA",IF(A188="","",VLOOKUP(J188,'CITAS SOLICITADAS CUENTA'!A:G,6,FALSE))),"ERROR")</f>
        <v/>
      </c>
      <c r="M188" s="39" t="str">
        <f>IFERROR(IF(C188="DIA","ESTACION",IF(A188="","",VLOOKUP(J188,'CITAS SOLICITADAS CUENTA'!A:G,4,FALSE))),"ERROR")</f>
        <v/>
      </c>
      <c r="N188" s="56" t="str">
        <f>IFERROR(IF(C188="DIA","TIPO ITV",IF(A188="","",VLOOKUP(J188,'CITAS SOLICITADAS CUENTA'!A:G,7,FALSE))),"ERROR")</f>
        <v/>
      </c>
      <c r="O188" s="57" t="str">
        <f t="shared" si="17"/>
        <v/>
      </c>
      <c r="P188" s="33"/>
      <c r="Q188" s="39" t="str">
        <f>IFERROR(IF(C188="DIA","TIP ITV SOLI",IF(E188="","",IF(VLOOKUP(E188,'RELACION MATRICULAS'!C:D,2,FALSE)="FURGONETA",0,IF(VLOOKUP(E188,'RELACION MATRICULAS'!C:D,2,FALSE)="BUS",1,666)))),"ERROR")</f>
        <v/>
      </c>
      <c r="R188" s="56" t="str">
        <f t="shared" si="18"/>
        <v/>
      </c>
      <c r="S188" s="33"/>
      <c r="T188" s="36"/>
    </row>
    <row r="189" spans="1:20" ht="26.25">
      <c r="A189" s="33" t="str">
        <f t="shared" si="23"/>
        <v/>
      </c>
      <c r="B189" s="58" t="str">
        <f t="shared" si="19"/>
        <v/>
      </c>
      <c r="C189" s="62"/>
      <c r="D189" s="63"/>
      <c r="E189" s="60"/>
      <c r="F189" s="64"/>
      <c r="G189" s="65" t="str">
        <f>IF(C189="","",IF(E189="","LIBRE",IF(E189="CITA DE 2","CITA DE 2",VLOOKUP(E189,FLOTA!A:E,5))))</f>
        <v/>
      </c>
      <c r="H189" s="65" t="str">
        <f>IF(E189="","",IF(G189="CITA DE 2","SEGUNDAS",VLOOKUP(E189,'RELACION MATRICULAS'!A:B,2,FALSE)))</f>
        <v/>
      </c>
      <c r="I189" s="61" t="str">
        <f>IFERROR(IF(C189="DIA","CITA CON MATRICULA",IF(A189="","",IF(J189="","",VLOOKUP(J189,'CITAS SOLICITADAS CUENTA'!A:C,3,FALSE)))),"REVISAR CITA")</f>
        <v/>
      </c>
      <c r="J189" s="53" t="str">
        <f t="shared" si="20"/>
        <v/>
      </c>
      <c r="K189" s="54" t="str">
        <f>IFERROR(IF(C189="DIA","DIA",IF(A189="","",VLOOKUP(J189,'CITAS SOLICITADAS CUENTA'!A:G,5,FALSE))),"ERROR")</f>
        <v/>
      </c>
      <c r="L189" s="55" t="str">
        <f>IFERROR(IF(C189="DIA","HORA",IF(A189="","",VLOOKUP(J189,'CITAS SOLICITADAS CUENTA'!A:G,6,FALSE))),"ERROR")</f>
        <v/>
      </c>
      <c r="M189" s="39" t="str">
        <f>IFERROR(IF(C189="DIA","ESTACION",IF(A189="","",VLOOKUP(J189,'CITAS SOLICITADAS CUENTA'!A:G,4,FALSE))),"ERROR")</f>
        <v/>
      </c>
      <c r="N189" s="56" t="str">
        <f>IFERROR(IF(C189="DIA","TIPO ITV",IF(A189="","",VLOOKUP(J189,'CITAS SOLICITADAS CUENTA'!A:G,7,FALSE))),"ERROR")</f>
        <v/>
      </c>
      <c r="O189" s="57" t="str">
        <f t="shared" si="17"/>
        <v/>
      </c>
      <c r="P189" s="33"/>
      <c r="Q189" s="39" t="str">
        <f>IFERROR(IF(C189="DIA","TIP ITV SOLI",IF(E189="","",IF(VLOOKUP(E189,'RELACION MATRICULAS'!C:D,2,FALSE)="FURGONETA",0,IF(VLOOKUP(E189,'RELACION MATRICULAS'!C:D,2,FALSE)="BUS",1,666)))),"ERROR")</f>
        <v/>
      </c>
      <c r="R189" s="56" t="str">
        <f t="shared" si="18"/>
        <v/>
      </c>
      <c r="S189" s="33"/>
      <c r="T189" s="36"/>
    </row>
    <row r="190" spans="1:20" ht="26.25">
      <c r="A190" s="33" t="str">
        <f t="shared" si="23"/>
        <v/>
      </c>
      <c r="B190" s="58" t="str">
        <f t="shared" si="19"/>
        <v/>
      </c>
      <c r="C190" s="62"/>
      <c r="D190" s="63"/>
      <c r="E190" s="60"/>
      <c r="F190" s="64"/>
      <c r="G190" s="65" t="str">
        <f>IF(C190="","",IF(E190="","LIBRE",IF(E190="CITA DE 2","CITA DE 2",VLOOKUP(E190,FLOTA!A:E,5))))</f>
        <v/>
      </c>
      <c r="H190" s="65" t="str">
        <f>IF(E190="","",IF(G190="CITA DE 2","SEGUNDAS",VLOOKUP(E190,'RELACION MATRICULAS'!A:B,2,FALSE)))</f>
        <v/>
      </c>
      <c r="I190" s="61" t="str">
        <f>IFERROR(IF(C190="DIA","CITA CON MATRICULA",IF(A190="","",IF(J190="","",VLOOKUP(J190,'CITAS SOLICITADAS CUENTA'!A:C,3,FALSE)))),"REVISAR CITA")</f>
        <v/>
      </c>
      <c r="J190" s="53" t="str">
        <f t="shared" si="20"/>
        <v/>
      </c>
      <c r="K190" s="54" t="str">
        <f>IFERROR(IF(C190="DIA","DIA",IF(A190="","",VLOOKUP(J190,'CITAS SOLICITADAS CUENTA'!A:G,5,FALSE))),"ERROR")</f>
        <v/>
      </c>
      <c r="L190" s="55" t="str">
        <f>IFERROR(IF(C190="DIA","HORA",IF(A190="","",VLOOKUP(J190,'CITAS SOLICITADAS CUENTA'!A:G,6,FALSE))),"ERROR")</f>
        <v/>
      </c>
      <c r="M190" s="39" t="str">
        <f>IFERROR(IF(C190="DIA","ESTACION",IF(A190="","",VLOOKUP(J190,'CITAS SOLICITADAS CUENTA'!A:G,4,FALSE))),"ERROR")</f>
        <v/>
      </c>
      <c r="N190" s="56" t="str">
        <f>IFERROR(IF(C190="DIA","TIPO ITV",IF(A190="","",VLOOKUP(J190,'CITAS SOLICITADAS CUENTA'!A:G,7,FALSE))),"ERROR")</f>
        <v/>
      </c>
      <c r="O190" s="57" t="str">
        <f t="shared" si="17"/>
        <v/>
      </c>
      <c r="P190" s="33"/>
      <c r="Q190" s="39" t="str">
        <f>IFERROR(IF(C190="DIA","TIP ITV SOLI",IF(E190="","",IF(VLOOKUP(E190,'RELACION MATRICULAS'!C:D,2,FALSE)="FURGONETA",0,IF(VLOOKUP(E190,'RELACION MATRICULAS'!C:D,2,FALSE)="BUS",1,666)))),"ERROR")</f>
        <v/>
      </c>
      <c r="R190" s="56" t="str">
        <f t="shared" si="18"/>
        <v/>
      </c>
      <c r="S190" s="33"/>
      <c r="T190" s="36"/>
    </row>
    <row r="191" spans="1:20" ht="26.25">
      <c r="A191" s="33" t="str">
        <f t="shared" si="23"/>
        <v/>
      </c>
      <c r="B191" s="58" t="str">
        <f t="shared" si="19"/>
        <v/>
      </c>
      <c r="C191" s="62"/>
      <c r="D191" s="63"/>
      <c r="E191" s="60"/>
      <c r="F191" s="64"/>
      <c r="G191" s="65" t="str">
        <f>IF(C191="","",IF(E191="","LIBRE",IF(E191="CITA DE 2","CITA DE 2",VLOOKUP(E191,FLOTA!A:E,5))))</f>
        <v/>
      </c>
      <c r="H191" s="65" t="str">
        <f>IF(E191="","",IF(G191="CITA DE 2","SEGUNDAS",VLOOKUP(E191,'RELACION MATRICULAS'!A:B,2,FALSE)))</f>
        <v/>
      </c>
      <c r="I191" s="61" t="str">
        <f>IFERROR(IF(C191="DIA","CITA CON MATRICULA",IF(A191="","",IF(J191="","",VLOOKUP(J191,'CITAS SOLICITADAS CUENTA'!A:C,3,FALSE)))),"REVISAR CITA")</f>
        <v/>
      </c>
      <c r="J191" s="53" t="str">
        <f t="shared" si="20"/>
        <v/>
      </c>
      <c r="K191" s="54" t="str">
        <f>IFERROR(IF(C191="DIA","DIA",IF(A191="","",VLOOKUP(J191,'CITAS SOLICITADAS CUENTA'!A:G,5,FALSE))),"ERROR")</f>
        <v/>
      </c>
      <c r="L191" s="55" t="str">
        <f>IFERROR(IF(C191="DIA","HORA",IF(A191="","",VLOOKUP(J191,'CITAS SOLICITADAS CUENTA'!A:G,6,FALSE))),"ERROR")</f>
        <v/>
      </c>
      <c r="M191" s="39" t="str">
        <f>IFERROR(IF(C191="DIA","ESTACION",IF(A191="","",VLOOKUP(J191,'CITAS SOLICITADAS CUENTA'!A:G,4,FALSE))),"ERROR")</f>
        <v/>
      </c>
      <c r="N191" s="56" t="str">
        <f>IFERROR(IF(C191="DIA","TIPO ITV",IF(A191="","",VLOOKUP(J191,'CITAS SOLICITADAS CUENTA'!A:G,7,FALSE))),"ERROR")</f>
        <v/>
      </c>
      <c r="O191" s="57" t="str">
        <f t="shared" si="17"/>
        <v/>
      </c>
      <c r="P191" s="33"/>
      <c r="Q191" s="39" t="str">
        <f>IFERROR(IF(C191="DIA","TIP ITV SOLI",IF(E191="","",IF(VLOOKUP(E191,'RELACION MATRICULAS'!C:D,2,FALSE)="FURGONETA",0,IF(VLOOKUP(E191,'RELACION MATRICULAS'!C:D,2,FALSE)="BUS",1,666)))),"ERROR")</f>
        <v/>
      </c>
      <c r="R191" s="56" t="str">
        <f t="shared" si="18"/>
        <v/>
      </c>
      <c r="S191" s="33"/>
      <c r="T191" s="36"/>
    </row>
    <row r="192" spans="1:20" ht="26.25">
      <c r="A192" s="33" t="str">
        <f t="shared" si="23"/>
        <v/>
      </c>
      <c r="B192" s="58" t="str">
        <f t="shared" si="19"/>
        <v/>
      </c>
      <c r="C192" s="62"/>
      <c r="D192" s="63"/>
      <c r="E192" s="60"/>
      <c r="F192" s="64"/>
      <c r="G192" s="65" t="str">
        <f>IF(C192="","",IF(E192="","LIBRE",IF(E192="CITA DE 2","CITA DE 2",VLOOKUP(E192,FLOTA!A:E,5))))</f>
        <v/>
      </c>
      <c r="H192" s="65" t="str">
        <f>IF(E192="","",IF(G192="CITA DE 2","SEGUNDAS",VLOOKUP(E192,'RELACION MATRICULAS'!A:B,2,FALSE)))</f>
        <v/>
      </c>
      <c r="I192" s="61" t="str">
        <f>IFERROR(IF(C192="DIA","CITA CON MATRICULA",IF(A192="","",IF(J192="","",VLOOKUP(J192,'CITAS SOLICITADAS CUENTA'!A:C,3,FALSE)))),"REVISAR CITA")</f>
        <v/>
      </c>
      <c r="J192" s="53" t="str">
        <f t="shared" si="20"/>
        <v/>
      </c>
      <c r="K192" s="54" t="str">
        <f>IFERROR(IF(C192="DIA","DIA",IF(A192="","",VLOOKUP(J192,'CITAS SOLICITADAS CUENTA'!A:G,5,FALSE))),"ERROR")</f>
        <v/>
      </c>
      <c r="L192" s="55" t="str">
        <f>IFERROR(IF(C192="DIA","HORA",IF(A192="","",VLOOKUP(J192,'CITAS SOLICITADAS CUENTA'!A:G,6,FALSE))),"ERROR")</f>
        <v/>
      </c>
      <c r="M192" s="39" t="str">
        <f>IFERROR(IF(C192="DIA","ESTACION",IF(A192="","",VLOOKUP(J192,'CITAS SOLICITADAS CUENTA'!A:G,4,FALSE))),"ERROR")</f>
        <v/>
      </c>
      <c r="N192" s="56" t="str">
        <f>IFERROR(IF(C192="DIA","TIPO ITV",IF(A192="","",VLOOKUP(J192,'CITAS SOLICITADAS CUENTA'!A:G,7,FALSE))),"ERROR")</f>
        <v/>
      </c>
      <c r="O192" s="57" t="str">
        <f t="shared" si="17"/>
        <v/>
      </c>
      <c r="P192" s="33"/>
      <c r="Q192" s="39" t="str">
        <f>IFERROR(IF(C192="DIA","TIP ITV SOLI",IF(E192="","",IF(VLOOKUP(E192,'RELACION MATRICULAS'!C:D,2,FALSE)="FURGONETA",0,IF(VLOOKUP(E192,'RELACION MATRICULAS'!C:D,2,FALSE)="BUS",1,666)))),"ERROR")</f>
        <v/>
      </c>
      <c r="R192" s="56" t="str">
        <f t="shared" si="18"/>
        <v/>
      </c>
      <c r="S192" s="33"/>
      <c r="T192" s="36"/>
    </row>
    <row r="193" spans="1:20" ht="26.25">
      <c r="A193" s="33" t="str">
        <f t="shared" si="23"/>
        <v/>
      </c>
      <c r="B193" s="58" t="str">
        <f t="shared" si="19"/>
        <v/>
      </c>
      <c r="C193" s="62"/>
      <c r="D193" s="63"/>
      <c r="E193" s="60"/>
      <c r="F193" s="64"/>
      <c r="G193" s="65" t="str">
        <f>IF(C193="","",IF(E193="","LIBRE",IF(E193="CITA DE 2","CITA DE 2",VLOOKUP(E193,FLOTA!A:E,5))))</f>
        <v/>
      </c>
      <c r="H193" s="65" t="str">
        <f>IF(E193="","",IF(G193="CITA DE 2","SEGUNDAS",VLOOKUP(E193,'RELACION MATRICULAS'!A:B,2,FALSE)))</f>
        <v/>
      </c>
      <c r="I193" s="61" t="str">
        <f>IFERROR(IF(C193="DIA","CITA CON MATRICULA",IF(A193="","",IF(J193="","",VLOOKUP(J193,'CITAS SOLICITADAS CUENTA'!A:C,3,FALSE)))),"REVISAR CITA")</f>
        <v/>
      </c>
      <c r="J193" s="53" t="str">
        <f t="shared" si="20"/>
        <v/>
      </c>
      <c r="K193" s="54" t="str">
        <f>IFERROR(IF(C193="DIA","DIA",IF(A193="","",VLOOKUP(J193,'CITAS SOLICITADAS CUENTA'!A:G,5,FALSE))),"ERROR")</f>
        <v/>
      </c>
      <c r="L193" s="55" t="str">
        <f>IFERROR(IF(C193="DIA","HORA",IF(A193="","",VLOOKUP(J193,'CITAS SOLICITADAS CUENTA'!A:G,6,FALSE))),"ERROR")</f>
        <v/>
      </c>
      <c r="M193" s="39" t="str">
        <f>IFERROR(IF(C193="DIA","ESTACION",IF(A193="","",VLOOKUP(J193,'CITAS SOLICITADAS CUENTA'!A:G,4,FALSE))),"ERROR")</f>
        <v/>
      </c>
      <c r="N193" s="56" t="str">
        <f>IFERROR(IF(C193="DIA","TIPO ITV",IF(A193="","",VLOOKUP(J193,'CITAS SOLICITADAS CUENTA'!A:G,7,FALSE))),"ERROR")</f>
        <v/>
      </c>
      <c r="O193" s="57" t="str">
        <f t="shared" si="17"/>
        <v/>
      </c>
      <c r="P193" s="33"/>
      <c r="Q193" s="39" t="str">
        <f>IFERROR(IF(C193="DIA","TIP ITV SOLI",IF(E193="","",IF(VLOOKUP(E193,'RELACION MATRICULAS'!C:D,2,FALSE)="FURGONETA",0,IF(VLOOKUP(E193,'RELACION MATRICULAS'!C:D,2,FALSE)="BUS",1,666)))),"ERROR")</f>
        <v/>
      </c>
      <c r="R193" s="56" t="str">
        <f t="shared" si="18"/>
        <v/>
      </c>
      <c r="S193" s="33"/>
      <c r="T193" s="36"/>
    </row>
    <row r="194" spans="1:20" ht="26.25">
      <c r="A194" s="33" t="str">
        <f t="shared" si="23"/>
        <v/>
      </c>
      <c r="B194" s="58" t="str">
        <f t="shared" si="19"/>
        <v/>
      </c>
      <c r="C194" s="62"/>
      <c r="D194" s="63"/>
      <c r="E194" s="60"/>
      <c r="F194" s="64"/>
      <c r="G194" s="65" t="str">
        <f>IF(C194="","",IF(E194="","LIBRE",IF(E194="CITA DE 2","CITA DE 2",VLOOKUP(E194,FLOTA!A:E,5))))</f>
        <v/>
      </c>
      <c r="H194" s="65" t="str">
        <f>IF(E194="","",IF(G194="CITA DE 2","SEGUNDAS",VLOOKUP(E194,'RELACION MATRICULAS'!A:B,2,FALSE)))</f>
        <v/>
      </c>
      <c r="I194" s="61" t="str">
        <f>IFERROR(IF(C194="DIA","CITA CON MATRICULA",IF(A194="","",IF(J194="","",VLOOKUP(J194,'CITAS SOLICITADAS CUENTA'!A:C,3,FALSE)))),"REVISAR CITA")</f>
        <v/>
      </c>
      <c r="J194" s="53" t="str">
        <f t="shared" si="20"/>
        <v/>
      </c>
      <c r="K194" s="54" t="str">
        <f>IFERROR(IF(C194="DIA","DIA",IF(A194="","",VLOOKUP(J194,'CITAS SOLICITADAS CUENTA'!A:G,5,FALSE))),"ERROR")</f>
        <v/>
      </c>
      <c r="L194" s="55" t="str">
        <f>IFERROR(IF(C194="DIA","HORA",IF(A194="","",VLOOKUP(J194,'CITAS SOLICITADAS CUENTA'!A:G,6,FALSE))),"ERROR")</f>
        <v/>
      </c>
      <c r="M194" s="39" t="str">
        <f>IFERROR(IF(C194="DIA","ESTACION",IF(A194="","",VLOOKUP(J194,'CITAS SOLICITADAS CUENTA'!A:G,4,FALSE))),"ERROR")</f>
        <v/>
      </c>
      <c r="N194" s="56" t="str">
        <f>IFERROR(IF(C194="DIA","TIPO ITV",IF(A194="","",VLOOKUP(J194,'CITAS SOLICITADAS CUENTA'!A:G,7,FALSE))),"ERROR")</f>
        <v/>
      </c>
      <c r="O194" s="57" t="str">
        <f t="shared" si="17"/>
        <v/>
      </c>
      <c r="P194" s="33"/>
      <c r="Q194" s="39" t="str">
        <f>IFERROR(IF(C194="DIA","TIP ITV SOLI",IF(E194="","",IF(VLOOKUP(E194,'RELACION MATRICULAS'!C:D,2,FALSE)="FURGONETA",0,IF(VLOOKUP(E194,'RELACION MATRICULAS'!C:D,2,FALSE)="BUS",1,666)))),"ERROR")</f>
        <v/>
      </c>
      <c r="R194" s="56" t="str">
        <f t="shared" si="18"/>
        <v/>
      </c>
      <c r="S194" s="33"/>
      <c r="T194" s="36"/>
    </row>
    <row r="195" spans="1:20" ht="26.25">
      <c r="A195" s="33" t="str">
        <f t="shared" si="23"/>
        <v/>
      </c>
      <c r="B195" s="58" t="str">
        <f t="shared" si="19"/>
        <v/>
      </c>
      <c r="C195" s="62"/>
      <c r="D195" s="63"/>
      <c r="E195" s="60"/>
      <c r="F195" s="64"/>
      <c r="G195" s="65" t="str">
        <f>IF(C195="","",IF(E195="","LIBRE",IF(E195="CITA DE 2","CITA DE 2",VLOOKUP(E195,FLOTA!A:E,5))))</f>
        <v/>
      </c>
      <c r="H195" s="65" t="str">
        <f>IF(E195="","",IF(G195="CITA DE 2","SEGUNDAS",VLOOKUP(E195,'RELACION MATRICULAS'!A:B,2,FALSE)))</f>
        <v/>
      </c>
      <c r="I195" s="61" t="str">
        <f>IFERROR(IF(C195="DIA","CITA CON MATRICULA",IF(A195="","",IF(J195="","",VLOOKUP(J195,'CITAS SOLICITADAS CUENTA'!A:C,3,FALSE)))),"REVISAR CITA")</f>
        <v/>
      </c>
      <c r="J195" s="53" t="str">
        <f t="shared" si="20"/>
        <v/>
      </c>
      <c r="K195" s="54" t="str">
        <f>IFERROR(IF(C195="DIA","DIA",IF(A195="","",VLOOKUP(J195,'CITAS SOLICITADAS CUENTA'!A:G,5,FALSE))),"ERROR")</f>
        <v/>
      </c>
      <c r="L195" s="55" t="str">
        <f>IFERROR(IF(C195="DIA","HORA",IF(A195="","",VLOOKUP(J195,'CITAS SOLICITADAS CUENTA'!A:G,6,FALSE))),"ERROR")</f>
        <v/>
      </c>
      <c r="M195" s="39" t="str">
        <f>IFERROR(IF(C195="DIA","ESTACION",IF(A195="","",VLOOKUP(J195,'CITAS SOLICITADAS CUENTA'!A:G,4,FALSE))),"ERROR")</f>
        <v/>
      </c>
      <c r="N195" s="56" t="str">
        <f>IFERROR(IF(C195="DIA","TIPO ITV",IF(A195="","",VLOOKUP(J195,'CITAS SOLICITADAS CUENTA'!A:G,7,FALSE))),"ERROR")</f>
        <v/>
      </c>
      <c r="O195" s="57" t="str">
        <f t="shared" si="17"/>
        <v/>
      </c>
      <c r="P195" s="33"/>
      <c r="Q195" s="39" t="str">
        <f>IFERROR(IF(C195="DIA","TIP ITV SOLI",IF(E195="","",IF(VLOOKUP(E195,'RELACION MATRICULAS'!C:D,2,FALSE)="FURGONETA",0,IF(VLOOKUP(E195,'RELACION MATRICULAS'!C:D,2,FALSE)="BUS",1,666)))),"ERROR")</f>
        <v/>
      </c>
      <c r="R195" s="56" t="str">
        <f t="shared" si="18"/>
        <v/>
      </c>
      <c r="S195" s="33"/>
      <c r="T195" s="36"/>
    </row>
    <row r="196" spans="1:20" ht="26.25">
      <c r="A196" s="33"/>
      <c r="B196" s="58" t="str">
        <f t="shared" si="19"/>
        <v/>
      </c>
      <c r="C196" s="66"/>
      <c r="D196" s="67"/>
      <c r="E196" s="68"/>
      <c r="F196" s="68"/>
      <c r="G196" s="66"/>
      <c r="H196" s="66"/>
      <c r="I196" s="61" t="str">
        <f>IFERROR(IF(C196="DIA","CITA CON MATRICULA",IF(A196="","",IF(J196="","",VLOOKUP(J196,'CITAS SOLICITADAS CUENTA'!A:C,3,FALSE)))),"REVISAR CITA")</f>
        <v/>
      </c>
      <c r="J196" s="53" t="str">
        <f t="shared" si="20"/>
        <v/>
      </c>
      <c r="K196" s="54" t="str">
        <f>IFERROR(IF(C196="DIA","DIA",IF(A196="","",VLOOKUP(J196,'CITAS SOLICITADAS CUENTA'!A:G,5,FALSE))),"ERROR")</f>
        <v/>
      </c>
      <c r="L196" s="55" t="str">
        <f>IFERROR(IF(C196="DIA","HORA",IF(A196="","",VLOOKUP(J196,'CITAS SOLICITADAS CUENTA'!A:G,6,FALSE))),"ERROR")</f>
        <v/>
      </c>
      <c r="M196" s="39" t="str">
        <f>IFERROR(IF(C196="DIA","ESTACION",IF(A196="","",VLOOKUP(J196,'CITAS SOLICITADAS CUENTA'!A:G,4,FALSE))),"ERROR")</f>
        <v/>
      </c>
      <c r="N196" s="56" t="str">
        <f>IFERROR(IF(C196="DIA","TIPO ITV",IF(A196="","",VLOOKUP(J196,'CITAS SOLICITADAS CUENTA'!A:G,7,FALSE))),"ERROR")</f>
        <v/>
      </c>
      <c r="O196" s="57" t="str">
        <f t="shared" si="17"/>
        <v/>
      </c>
      <c r="P196" s="33"/>
      <c r="Q196" s="39" t="str">
        <f>IFERROR(IF(C196="DIA","TIP ITV SOLI",IF(E196="","",IF(VLOOKUP(E196,'RELACION MATRICULAS'!C:D,2,FALSE)="FURGONETA",0,IF(VLOOKUP(E196,'RELACION MATRICULAS'!C:D,2,FALSE)="BUS",1,666)))),"ERROR")</f>
        <v/>
      </c>
      <c r="R196" s="56" t="str">
        <f t="shared" si="18"/>
        <v/>
      </c>
      <c r="S196" s="33"/>
      <c r="T196" s="36"/>
    </row>
    <row r="197" spans="1:20" ht="26.25">
      <c r="A197" s="33"/>
      <c r="B197" s="58" t="str">
        <f t="shared" si="19"/>
        <v/>
      </c>
      <c r="C197" s="68"/>
      <c r="D197" s="68"/>
      <c r="E197" s="68"/>
      <c r="F197" s="69" t="s">
        <v>140</v>
      </c>
      <c r="G197" s="70" t="s">
        <v>141</v>
      </c>
      <c r="H197" s="71" t="s">
        <v>142</v>
      </c>
      <c r="I197" s="61" t="str">
        <f>IFERROR(IF(C197="DIA","CITA CON MATRICULA",IF(A197="","",IF(J197="","",VLOOKUP(J197,'CITAS SOLICITADAS CUENTA'!A:C,3,FALSE)))),"REVISAR CITA")</f>
        <v/>
      </c>
      <c r="J197" s="53" t="str">
        <f t="shared" si="20"/>
        <v/>
      </c>
      <c r="K197" s="54" t="str">
        <f>IFERROR(IF(C197="DIA","DIA",IF(A197="","",VLOOKUP(J197,'CITAS SOLICITADAS CUENTA'!A:G,5,FALSE))),"ERROR")</f>
        <v/>
      </c>
      <c r="L197" s="55" t="str">
        <f>IFERROR(IF(C197="DIA","HORA",IF(A197="","",VLOOKUP(J197,'CITAS SOLICITADAS CUENTA'!A:G,6,FALSE))),"ERROR")</f>
        <v/>
      </c>
      <c r="M197" s="39" t="str">
        <f>IFERROR(IF(C197="DIA","ESTACION",IF(A197="","",VLOOKUP(J197,'CITAS SOLICITADAS CUENTA'!A:G,4,FALSE))),"ERROR")</f>
        <v/>
      </c>
      <c r="N197" s="56" t="str">
        <f>IFERROR(IF(C197="DIA","TIPO ITV",IF(A197="","",VLOOKUP(J197,'CITAS SOLICITADAS CUENTA'!A:G,7,FALSE))),"ERROR")</f>
        <v/>
      </c>
      <c r="O197" s="57" t="str">
        <f t="shared" si="17"/>
        <v/>
      </c>
      <c r="P197" s="33"/>
      <c r="Q197" s="39" t="str">
        <f>IFERROR(IF(C197="DIA","TIP ITV SOLI",IF(E197="","",IF(VLOOKUP(E197,'RELACION MATRICULAS'!C:D,2,FALSE)="FURGONETA",0,IF(VLOOKUP(E197,'RELACION MATRICULAS'!C:D,2,FALSE)="BUS",1,666)))),"ERROR")</f>
        <v/>
      </c>
      <c r="R197" s="56" t="str">
        <f t="shared" si="18"/>
        <v/>
      </c>
      <c r="S197" s="33"/>
      <c r="T197" s="36"/>
    </row>
    <row r="198" spans="1:20" ht="15.75">
      <c r="A198" s="33"/>
      <c r="B198" s="58" t="str">
        <f t="shared" si="19"/>
        <v/>
      </c>
      <c r="C198" s="72"/>
      <c r="D198" s="72"/>
      <c r="E198" s="72"/>
      <c r="F198" s="72"/>
      <c r="G198" s="72"/>
      <c r="H198" s="72"/>
      <c r="I198" s="61" t="str">
        <f>IFERROR(IF(C198="DIA","CITA CON MATRICULA",IF(A198="","",IF(J198="","",VLOOKUP(J198,'CITAS SOLICITADAS CUENTA'!A:C,3,FALSE)))),"REVISAR CITA")</f>
        <v/>
      </c>
      <c r="J198" s="53" t="str">
        <f t="shared" si="20"/>
        <v/>
      </c>
      <c r="K198" s="54" t="str">
        <f>IFERROR(IF(C198="DIA","DIA",IF(A198="","",VLOOKUP(J198,'CITAS SOLICITADAS CUENTA'!A:G,5,FALSE))),"ERROR")</f>
        <v/>
      </c>
      <c r="L198" s="55" t="str">
        <f>IFERROR(IF(C198="DIA","HORA",IF(A198="","",VLOOKUP(J198,'CITAS SOLICITADAS CUENTA'!A:G,6,FALSE))),"ERROR")</f>
        <v/>
      </c>
      <c r="M198" s="39" t="str">
        <f>IFERROR(IF(C198="DIA","ESTACION",IF(A198="","",VLOOKUP(J198,'CITAS SOLICITADAS CUENTA'!A:G,4,FALSE))),"ERROR")</f>
        <v/>
      </c>
      <c r="N198" s="56" t="str">
        <f>IFERROR(IF(C198="DIA","TIPO ITV",IF(A198="","",VLOOKUP(J198,'CITAS SOLICITADAS CUENTA'!A:G,7,FALSE))),"ERROR")</f>
        <v/>
      </c>
      <c r="O198" s="57" t="str">
        <f t="shared" si="17"/>
        <v/>
      </c>
      <c r="P198" s="33"/>
      <c r="Q198" s="39" t="str">
        <f>IFERROR(IF(C198="DIA","TIP ITV SOLI",IF(E198="","",IF(VLOOKUP(E198,'RELACION MATRICULAS'!C:D,2,FALSE)="FURGONETA",0,IF(VLOOKUP(E198,'RELACION MATRICULAS'!C:D,2,FALSE)="BUS",1,666)))),"ERROR")</f>
        <v/>
      </c>
      <c r="R198" s="56" t="str">
        <f t="shared" si="18"/>
        <v/>
      </c>
      <c r="S198" s="33"/>
      <c r="T198" s="36"/>
    </row>
    <row r="199" spans="1:20" ht="26.25">
      <c r="A199" s="33"/>
      <c r="B199" s="58" t="str">
        <f t="shared" si="19"/>
        <v/>
      </c>
      <c r="C199" s="110" t="s">
        <v>157</v>
      </c>
      <c r="D199" s="111"/>
      <c r="E199" s="111"/>
      <c r="F199" s="111"/>
      <c r="G199" s="111"/>
      <c r="H199" s="112"/>
      <c r="I199" s="61" t="str">
        <f>IFERROR(IF(C199="DIA","CITA CON MATRICULA",IF(A199="","",IF(J199="","",VLOOKUP(J199,'CITAS SOLICITADAS CUENTA'!A:C,3,FALSE)))),"REVISAR CITA")</f>
        <v/>
      </c>
      <c r="J199" s="53" t="str">
        <f t="shared" si="20"/>
        <v/>
      </c>
      <c r="K199" s="54" t="str">
        <f>IFERROR(IF(C199="DIA","DIA",IF(A199="","",VLOOKUP(J199,'CITAS SOLICITADAS CUENTA'!A:G,5,FALSE))),"ERROR")</f>
        <v/>
      </c>
      <c r="L199" s="55" t="str">
        <f>IFERROR(IF(C199="DIA","HORA",IF(A199="","",VLOOKUP(J199,'CITAS SOLICITADAS CUENTA'!A:G,6,FALSE))),"ERROR")</f>
        <v/>
      </c>
      <c r="M199" s="39" t="str">
        <f>IFERROR(IF(C199="DIA","ESTACION",IF(A199="","",VLOOKUP(J199,'CITAS SOLICITADAS CUENTA'!A:G,4,FALSE))),"ERROR")</f>
        <v/>
      </c>
      <c r="N199" s="56" t="str">
        <f>IFERROR(IF(C199="DIA","TIPO ITV",IF(A199="","",VLOOKUP(J199,'CITAS SOLICITADAS CUENTA'!A:G,7,FALSE))),"ERROR")</f>
        <v/>
      </c>
      <c r="O199" s="57" t="str">
        <f t="shared" si="17"/>
        <v/>
      </c>
      <c r="P199" s="33"/>
      <c r="Q199" s="39" t="str">
        <f>IFERROR(IF(C199="DIA","TIP ITV SOLI",IF(E199="","",IF(VLOOKUP(E199,'RELACION MATRICULAS'!C:D,2,FALSE)="FURGONETA",0,IF(VLOOKUP(E199,'RELACION MATRICULAS'!C:D,2,FALSE)="BUS",1,666)))),"ERROR")</f>
        <v/>
      </c>
      <c r="R199" s="56" t="str">
        <f t="shared" si="18"/>
        <v/>
      </c>
      <c r="S199" s="33"/>
      <c r="T199" s="36"/>
    </row>
    <row r="200" spans="1:20" ht="30.75" customHeight="1">
      <c r="A200" s="33"/>
      <c r="B200" s="58" t="str">
        <f t="shared" si="19"/>
        <v>DIASEM</v>
      </c>
      <c r="C200" s="59" t="s">
        <v>6</v>
      </c>
      <c r="D200" s="59" t="s">
        <v>136</v>
      </c>
      <c r="E200" s="59" t="s">
        <v>137</v>
      </c>
      <c r="F200" s="60" t="s">
        <v>138</v>
      </c>
      <c r="G200" s="59" t="s">
        <v>139</v>
      </c>
      <c r="H200" s="60" t="s">
        <v>13</v>
      </c>
      <c r="I200" s="61" t="str">
        <f>IFERROR(IF(C200="DIA","CITA CON MATRICULA",IF(A200="","",IF(J200="","",VLOOKUP(J200,'CITAS SOLICITADAS CUENTA'!A:C,3,FALSE)))),"REVISAR CITA")</f>
        <v>CITA CON MATRICULA</v>
      </c>
      <c r="J200" s="53" t="str">
        <f t="shared" si="20"/>
        <v>COMPROBACION CITA</v>
      </c>
      <c r="K200" s="54" t="str">
        <f>IFERROR(IF(C200="DIA","DIA",IF(A200="","",VLOOKUP(J200,'CITAS SOLICITADAS CUENTA'!A:G,5,FALSE))),"ERROR")</f>
        <v>DIA</v>
      </c>
      <c r="L200" s="55" t="str">
        <f>IFERROR(IF(C200="DIA","HORA",IF(A200="","",VLOOKUP(J200,'CITAS SOLICITADAS CUENTA'!A:G,6,FALSE))),"ERROR")</f>
        <v>HORA</v>
      </c>
      <c r="M200" s="39" t="str">
        <f>IFERROR(IF(C200="DIA","ESTACION",IF(A200="","",VLOOKUP(J200,'CITAS SOLICITADAS CUENTA'!A:G,4,FALSE))),"ERROR")</f>
        <v>ESTACION</v>
      </c>
      <c r="N200" s="56" t="str">
        <f>IFERROR(IF(C200="DIA","TIPO ITV",IF(A200="","",VLOOKUP(J200,'CITAS SOLICITADAS CUENTA'!A:G,7,FALSE))),"ERROR")</f>
        <v>TIPO ITV</v>
      </c>
      <c r="O200" s="57" t="str">
        <f t="shared" si="17"/>
        <v>COMPROBACION FECHA LIMITE CITA ITV</v>
      </c>
      <c r="P200" s="33"/>
      <c r="Q200" s="39" t="str">
        <f>IFERROR(IF(C200="DIA","TIP ITV SOLI",IF(E200="","",IF(VLOOKUP(E200,'RELACION MATRICULAS'!C:D,2,FALSE)="FURGONETA",0,IF(VLOOKUP(E200,'RELACION MATRICULAS'!C:D,2,FALSE)="BUS",1,666)))),"ERROR")</f>
        <v>TIP ITV SOLI</v>
      </c>
      <c r="R200" s="56" t="str">
        <f t="shared" si="18"/>
        <v>TIP ITV SOLI</v>
      </c>
      <c r="S200" s="33"/>
      <c r="T200" s="36"/>
    </row>
    <row r="201" spans="1:20" ht="26.25">
      <c r="A201" s="33" t="str">
        <f t="shared" ref="A201:A212" si="24">IF(C201="","",WEEKDAY(C201))</f>
        <v/>
      </c>
      <c r="B201" s="58" t="str">
        <f t="shared" si="19"/>
        <v/>
      </c>
      <c r="C201" s="62"/>
      <c r="D201" s="63"/>
      <c r="E201" s="60"/>
      <c r="F201" s="64"/>
      <c r="G201" s="65" t="str">
        <f>IF(C201="","",IF(E201="","LIBRE",IF(E201="CITA DE 2","CITA DE 2",VLOOKUP(E201,FLOTA!A:E,5))))</f>
        <v/>
      </c>
      <c r="H201" s="65" t="str">
        <f>IF(E201="","",IF(G201="CITA DE 2","SEGUNDAS",VLOOKUP(E201,'RELACION MATRICULAS'!A:B,2,FALSE)))</f>
        <v/>
      </c>
      <c r="I201" s="61" t="str">
        <f>IFERROR(IF(C201="DIA","CITA CON MATRICULA",IF(A201="","",IF(J201="","",VLOOKUP(J201,'CITAS SOLICITADAS CUENTA'!A:C,3,FALSE)))),"REVISAR CITA")</f>
        <v/>
      </c>
      <c r="J201" s="53" t="str">
        <f t="shared" si="20"/>
        <v/>
      </c>
      <c r="K201" s="54" t="str">
        <f>IFERROR(IF(C201="DIA","DIA",IF(A201="","",VLOOKUP(J201,'CITAS SOLICITADAS CUENTA'!A:G,5,FALSE))),"ERROR")</f>
        <v/>
      </c>
      <c r="L201" s="55" t="str">
        <f>IFERROR(IF(C201="DIA","HORA",IF(A201="","",VLOOKUP(J201,'CITAS SOLICITADAS CUENTA'!A:G,6,FALSE))),"ERROR")</f>
        <v/>
      </c>
      <c r="M201" s="39" t="str">
        <f>IFERROR(IF(C201="DIA","ESTACION",IF(A201="","",VLOOKUP(J201,'CITAS SOLICITADAS CUENTA'!A:G,4,FALSE))),"ERROR")</f>
        <v/>
      </c>
      <c r="N201" s="56" t="str">
        <f>IFERROR(IF(C201="DIA","TIPO ITV",IF(A201="","",VLOOKUP(J201,'CITAS SOLICITADAS CUENTA'!A:G,7,FALSE))),"ERROR")</f>
        <v/>
      </c>
      <c r="O201" s="57" t="str">
        <f t="shared" si="17"/>
        <v/>
      </c>
      <c r="P201" s="33"/>
      <c r="Q201" s="39" t="str">
        <f>IFERROR(IF(C201="DIA","TIP ITV SOLI",IF(E201="","",IF(VLOOKUP(E201,'RELACION MATRICULAS'!C:D,2,FALSE)="FURGONETA",0,IF(VLOOKUP(E201,'RELACION MATRICULAS'!C:D,2,FALSE)="BUS",1,666)))),"ERROR")</f>
        <v/>
      </c>
      <c r="R201" s="56" t="str">
        <f t="shared" si="18"/>
        <v/>
      </c>
      <c r="S201" s="33"/>
      <c r="T201" s="36"/>
    </row>
    <row r="202" spans="1:20" ht="26.25">
      <c r="A202" s="33" t="str">
        <f t="shared" si="24"/>
        <v/>
      </c>
      <c r="B202" s="58" t="str">
        <f t="shared" si="19"/>
        <v/>
      </c>
      <c r="C202" s="62"/>
      <c r="D202" s="63"/>
      <c r="E202" s="60"/>
      <c r="F202" s="64"/>
      <c r="G202" s="65" t="str">
        <f>IF(C202="","",IF(E202="","LIBRE",IF(E202="CITA DE 2","CITA DE 2",VLOOKUP(E202,FLOTA!A:E,5))))</f>
        <v/>
      </c>
      <c r="H202" s="65" t="str">
        <f>IF(E202="","",IF(G202="CITA DE 2","SEGUNDAS",VLOOKUP(E202,'RELACION MATRICULAS'!A:B,2,FALSE)))</f>
        <v/>
      </c>
      <c r="I202" s="61" t="str">
        <f>IFERROR(IF(C202="DIA","CITA CON MATRICULA",IF(A202="","",IF(J202="","",VLOOKUP(J202,'CITAS SOLICITADAS CUENTA'!A:C,3,FALSE)))),"REVISAR CITA")</f>
        <v/>
      </c>
      <c r="J202" s="53" t="str">
        <f t="shared" si="20"/>
        <v/>
      </c>
      <c r="K202" s="54" t="str">
        <f>IFERROR(IF(C202="DIA","DIA",IF(A202="","",VLOOKUP(J202,'CITAS SOLICITADAS CUENTA'!A:G,5,FALSE))),"ERROR")</f>
        <v/>
      </c>
      <c r="L202" s="55" t="str">
        <f>IFERROR(IF(C202="DIA","HORA",IF(A202="","",VLOOKUP(J202,'CITAS SOLICITADAS CUENTA'!A:G,6,FALSE))),"ERROR")</f>
        <v/>
      </c>
      <c r="M202" s="39" t="str">
        <f>IFERROR(IF(C202="DIA","ESTACION",IF(A202="","",VLOOKUP(J202,'CITAS SOLICITADAS CUENTA'!A:G,4,FALSE))),"ERROR")</f>
        <v/>
      </c>
      <c r="N202" s="56" t="str">
        <f>IFERROR(IF(C202="DIA","TIPO ITV",IF(A202="","",VLOOKUP(J202,'CITAS SOLICITADAS CUENTA'!A:G,7,FALSE))),"ERROR")</f>
        <v/>
      </c>
      <c r="O202" s="57" t="str">
        <f t="shared" ref="O202:O212" si="25">IFERROR(IF(C202="DIA","COMPROBACION FECHA LIMITE CITA ITV",IF(E202="","",IF(H202="SEGUNDAS","SEGUNDAS",G202-30))),"ERROR")</f>
        <v/>
      </c>
      <c r="P202" s="33"/>
      <c r="Q202" s="39" t="str">
        <f>IFERROR(IF(C202="DIA","TIP ITV SOLI",IF(E202="","",IF(VLOOKUP(E202,'RELACION MATRICULAS'!C:D,2,FALSE)="FURGONETA",0,IF(VLOOKUP(E202,'RELACION MATRICULAS'!C:D,2,FALSE)="BUS",1,666)))),"ERROR")</f>
        <v/>
      </c>
      <c r="R202" s="56" t="str">
        <f t="shared" ref="R202:R212" si="26">IFERROR(IF(C202="DIA","TIP ITV SOLI",IF(E202="","",IF(N202="FURGONETA",0,IF(N202="BUS",1,666)))),"ERROR")</f>
        <v/>
      </c>
      <c r="S202" s="33"/>
      <c r="T202" s="36"/>
    </row>
    <row r="203" spans="1:20" ht="26.25">
      <c r="A203" s="33" t="str">
        <f t="shared" si="24"/>
        <v/>
      </c>
      <c r="B203" s="58" t="str">
        <f t="shared" ref="B203:B215" si="27">IF(C203="","",IF(LEFT(C203,3)="ITV","",IF(C203="DIA","DIASEM",C203)))</f>
        <v/>
      </c>
      <c r="C203" s="62"/>
      <c r="D203" s="63"/>
      <c r="E203" s="60"/>
      <c r="F203" s="64"/>
      <c r="G203" s="65" t="str">
        <f>IF(C203="","",IF(E203="","LIBRE",IF(E203="CITA DE 2","CITA DE 2",VLOOKUP(E203,FLOTA!A:E,5))))</f>
        <v/>
      </c>
      <c r="H203" s="65" t="str">
        <f>IF(E203="","",IF(G203="CITA DE 2","SEGUNDAS",VLOOKUP(E203,'RELACION MATRICULAS'!A:B,2,FALSE)))</f>
        <v/>
      </c>
      <c r="I203" s="61" t="str">
        <f>IFERROR(IF(C203="DIA","CITA CON MATRICULA",IF(A203="","",IF(J203="","",VLOOKUP(J203,'CITAS SOLICITADAS CUENTA'!A:C,3,FALSE)))),"REVISAR CITA")</f>
        <v/>
      </c>
      <c r="J203" s="53" t="str">
        <f t="shared" si="20"/>
        <v/>
      </c>
      <c r="K203" s="54" t="str">
        <f>IFERROR(IF(C203="DIA","DIA",IF(A203="","",VLOOKUP(J203,'CITAS SOLICITADAS CUENTA'!A:G,5,FALSE))),"ERROR")</f>
        <v/>
      </c>
      <c r="L203" s="55" t="str">
        <f>IFERROR(IF(C203="DIA","HORA",IF(A203="","",VLOOKUP(J203,'CITAS SOLICITADAS CUENTA'!A:G,6,FALSE))),"ERROR")</f>
        <v/>
      </c>
      <c r="M203" s="39" t="str">
        <f>IFERROR(IF(C203="DIA","ESTACION",IF(A203="","",VLOOKUP(J203,'CITAS SOLICITADAS CUENTA'!A:G,4,FALSE))),"ERROR")</f>
        <v/>
      </c>
      <c r="N203" s="56" t="str">
        <f>IFERROR(IF(C203="DIA","TIPO ITV",IF(A203="","",VLOOKUP(J203,'CITAS SOLICITADAS CUENTA'!A:G,7,FALSE))),"ERROR")</f>
        <v/>
      </c>
      <c r="O203" s="57" t="str">
        <f t="shared" si="25"/>
        <v/>
      </c>
      <c r="P203" s="33"/>
      <c r="Q203" s="39" t="str">
        <f>IFERROR(IF(C203="DIA","TIP ITV SOLI",IF(E203="","",IF(VLOOKUP(E203,'RELACION MATRICULAS'!C:D,2,FALSE)="FURGONETA",0,IF(VLOOKUP(E203,'RELACION MATRICULAS'!C:D,2,FALSE)="BUS",1,666)))),"ERROR")</f>
        <v/>
      </c>
      <c r="R203" s="56" t="str">
        <f t="shared" si="26"/>
        <v/>
      </c>
      <c r="S203" s="33"/>
      <c r="T203" s="36"/>
    </row>
    <row r="204" spans="1:20" ht="26.25">
      <c r="A204" s="33" t="str">
        <f t="shared" si="24"/>
        <v/>
      </c>
      <c r="B204" s="58" t="str">
        <f t="shared" si="27"/>
        <v/>
      </c>
      <c r="C204" s="62"/>
      <c r="D204" s="63"/>
      <c r="E204" s="60"/>
      <c r="F204" s="64"/>
      <c r="G204" s="65" t="str">
        <f>IF(C204="","",IF(E204="","LIBRE",IF(E204="CITA DE 2","CITA DE 2",VLOOKUP(E204,FLOTA!A:E,5))))</f>
        <v/>
      </c>
      <c r="H204" s="65" t="str">
        <f>IF(E204="","",IF(G204="CITA DE 2","SEGUNDAS",VLOOKUP(E204,'RELACION MATRICULAS'!A:B,2,FALSE)))</f>
        <v/>
      </c>
      <c r="I204" s="61" t="str">
        <f>IFERROR(IF(C204="DIA","CITA CON MATRICULA",IF(A204="","",IF(J204="","",VLOOKUP(J204,'CITAS SOLICITADAS CUENTA'!A:C,3,FALSE)))),"REVISAR CITA")</f>
        <v/>
      </c>
      <c r="J204" s="53" t="str">
        <f t="shared" si="20"/>
        <v/>
      </c>
      <c r="K204" s="54" t="str">
        <f>IFERROR(IF(C204="DIA","DIA",IF(A204="","",VLOOKUP(J204,'CITAS SOLICITADAS CUENTA'!A:G,5,FALSE))),"ERROR")</f>
        <v/>
      </c>
      <c r="L204" s="55" t="str">
        <f>IFERROR(IF(C204="DIA","HORA",IF(A204="","",VLOOKUP(J204,'CITAS SOLICITADAS CUENTA'!A:G,6,FALSE))),"ERROR")</f>
        <v/>
      </c>
      <c r="M204" s="39" t="str">
        <f>IFERROR(IF(C204="DIA","ESTACION",IF(A204="","",VLOOKUP(J204,'CITAS SOLICITADAS CUENTA'!A:G,4,FALSE))),"ERROR")</f>
        <v/>
      </c>
      <c r="N204" s="56" t="str">
        <f>IFERROR(IF(C204="DIA","TIPO ITV",IF(A204="","",VLOOKUP(J204,'CITAS SOLICITADAS CUENTA'!A:G,7,FALSE))),"ERROR")</f>
        <v/>
      </c>
      <c r="O204" s="57" t="str">
        <f t="shared" si="25"/>
        <v/>
      </c>
      <c r="P204" s="33"/>
      <c r="Q204" s="39" t="str">
        <f>IFERROR(IF(C204="DIA","TIP ITV SOLI",IF(E204="","",IF(VLOOKUP(E204,'RELACION MATRICULAS'!C:D,2,FALSE)="FURGONETA",0,IF(VLOOKUP(E204,'RELACION MATRICULAS'!C:D,2,FALSE)="BUS",1,666)))),"ERROR")</f>
        <v/>
      </c>
      <c r="R204" s="56" t="str">
        <f t="shared" si="26"/>
        <v/>
      </c>
      <c r="S204" s="33"/>
      <c r="T204" s="36"/>
    </row>
    <row r="205" spans="1:20" ht="26.25">
      <c r="A205" s="33" t="str">
        <f t="shared" si="24"/>
        <v/>
      </c>
      <c r="B205" s="58" t="str">
        <f t="shared" si="27"/>
        <v/>
      </c>
      <c r="C205" s="62"/>
      <c r="D205" s="63"/>
      <c r="E205" s="60"/>
      <c r="F205" s="64"/>
      <c r="G205" s="65" t="str">
        <f>IF(C205="","",IF(E205="","LIBRE",IF(E205="CITA DE 2","CITA DE 2",VLOOKUP(E205,FLOTA!A:E,5))))</f>
        <v/>
      </c>
      <c r="H205" s="65" t="str">
        <f>IF(E205="","",IF(G205="CITA DE 2","SEGUNDAS",VLOOKUP(E205,'RELACION MATRICULAS'!A:B,2,FALSE)))</f>
        <v/>
      </c>
      <c r="I205" s="61" t="str">
        <f>IFERROR(IF(C205="DIA","CITA CON MATRICULA",IF(A205="","",IF(J205="","",VLOOKUP(J205,'CITAS SOLICITADAS CUENTA'!A:C,3,FALSE)))),"REVISAR CITA")</f>
        <v/>
      </c>
      <c r="J205" s="53" t="str">
        <f t="shared" si="20"/>
        <v/>
      </c>
      <c r="K205" s="54" t="str">
        <f>IFERROR(IF(C205="DIA","DIA",IF(A205="","",VLOOKUP(J205,'CITAS SOLICITADAS CUENTA'!A:G,5,FALSE))),"ERROR")</f>
        <v/>
      </c>
      <c r="L205" s="55" t="str">
        <f>IFERROR(IF(C205="DIA","HORA",IF(A205="","",VLOOKUP(J205,'CITAS SOLICITADAS CUENTA'!A:G,6,FALSE))),"ERROR")</f>
        <v/>
      </c>
      <c r="M205" s="39" t="str">
        <f>IFERROR(IF(C205="DIA","ESTACION",IF(A205="","",VLOOKUP(J205,'CITAS SOLICITADAS CUENTA'!A:G,4,FALSE))),"ERROR")</f>
        <v/>
      </c>
      <c r="N205" s="56" t="str">
        <f>IFERROR(IF(C205="DIA","TIPO ITV",IF(A205="","",VLOOKUP(J205,'CITAS SOLICITADAS CUENTA'!A:G,7,FALSE))),"ERROR")</f>
        <v/>
      </c>
      <c r="O205" s="57" t="str">
        <f t="shared" si="25"/>
        <v/>
      </c>
      <c r="P205" s="33"/>
      <c r="Q205" s="39" t="str">
        <f>IFERROR(IF(C205="DIA","TIP ITV SOLI",IF(E205="","",IF(VLOOKUP(E205,'RELACION MATRICULAS'!C:D,2,FALSE)="FURGONETA",0,IF(VLOOKUP(E205,'RELACION MATRICULAS'!C:D,2,FALSE)="BUS",1,666)))),"ERROR")</f>
        <v/>
      </c>
      <c r="R205" s="56" t="str">
        <f t="shared" si="26"/>
        <v/>
      </c>
      <c r="S205" s="33"/>
      <c r="T205" s="36"/>
    </row>
    <row r="206" spans="1:20" ht="26.25">
      <c r="A206" s="33" t="str">
        <f t="shared" si="24"/>
        <v/>
      </c>
      <c r="B206" s="58" t="str">
        <f t="shared" si="27"/>
        <v/>
      </c>
      <c r="C206" s="62"/>
      <c r="D206" s="63"/>
      <c r="E206" s="60"/>
      <c r="F206" s="64"/>
      <c r="G206" s="65" t="str">
        <f>IF(C206="","",IF(E206="","LIBRE",IF(E206="CITA DE 2","CITA DE 2",VLOOKUP(E206,FLOTA!A:E,5))))</f>
        <v/>
      </c>
      <c r="H206" s="65" t="str">
        <f>IF(E206="","",IF(G206="CITA DE 2","SEGUNDAS",VLOOKUP(E206,'RELACION MATRICULAS'!A:B,2,FALSE)))</f>
        <v/>
      </c>
      <c r="I206" s="61" t="str">
        <f>IFERROR(IF(C206="DIA","CITA CON MATRICULA",IF(A206="","",IF(J206="","",VLOOKUP(J206,'CITAS SOLICITADAS CUENTA'!A:C,3,FALSE)))),"REVISAR CITA")</f>
        <v/>
      </c>
      <c r="J206" s="53" t="str">
        <f t="shared" si="20"/>
        <v/>
      </c>
      <c r="K206" s="54" t="str">
        <f>IFERROR(IF(C206="DIA","DIA",IF(A206="","",VLOOKUP(J206,'CITAS SOLICITADAS CUENTA'!A:G,5,FALSE))),"ERROR")</f>
        <v/>
      </c>
      <c r="L206" s="55" t="str">
        <f>IFERROR(IF(C206="DIA","HORA",IF(A206="","",VLOOKUP(J206,'CITAS SOLICITADAS CUENTA'!A:G,6,FALSE))),"ERROR")</f>
        <v/>
      </c>
      <c r="M206" s="39" t="str">
        <f>IFERROR(IF(C206="DIA","ESTACION",IF(A206="","",VLOOKUP(J206,'CITAS SOLICITADAS CUENTA'!A:G,4,FALSE))),"ERROR")</f>
        <v/>
      </c>
      <c r="N206" s="56" t="str">
        <f>IFERROR(IF(C206="DIA","TIPO ITV",IF(A206="","",VLOOKUP(J206,'CITAS SOLICITADAS CUENTA'!A:G,7,FALSE))),"ERROR")</f>
        <v/>
      </c>
      <c r="O206" s="57" t="str">
        <f t="shared" si="25"/>
        <v/>
      </c>
      <c r="P206" s="33"/>
      <c r="Q206" s="39" t="str">
        <f>IFERROR(IF(C206="DIA","TIP ITV SOLI",IF(E206="","",IF(VLOOKUP(E206,'RELACION MATRICULAS'!C:D,2,FALSE)="FURGONETA",0,IF(VLOOKUP(E206,'RELACION MATRICULAS'!C:D,2,FALSE)="BUS",1,666)))),"ERROR")</f>
        <v/>
      </c>
      <c r="R206" s="56" t="str">
        <f t="shared" si="26"/>
        <v/>
      </c>
      <c r="S206" s="33"/>
      <c r="T206" s="36"/>
    </row>
    <row r="207" spans="1:20" ht="26.25">
      <c r="A207" s="33" t="str">
        <f t="shared" si="24"/>
        <v/>
      </c>
      <c r="B207" s="58" t="str">
        <f t="shared" si="27"/>
        <v/>
      </c>
      <c r="C207" s="62"/>
      <c r="D207" s="63"/>
      <c r="E207" s="60"/>
      <c r="F207" s="64"/>
      <c r="G207" s="65" t="str">
        <f>IF(C207="","",IF(E207="","LIBRE",IF(E207="CITA DE 2","CITA DE 2",VLOOKUP(E207,FLOTA!A:E,5))))</f>
        <v/>
      </c>
      <c r="H207" s="65" t="str">
        <f>IF(E207="","",IF(G207="CITA DE 2","SEGUNDAS",VLOOKUP(E207,'RELACION MATRICULAS'!A:B,2,FALSE)))</f>
        <v/>
      </c>
      <c r="I207" s="61" t="str">
        <f>IFERROR(IF(C207="DIA","CITA CON MATRICULA",IF(A207="","",IF(J207="","",VLOOKUP(J207,'CITAS SOLICITADAS CUENTA'!A:C,3,FALSE)))),"REVISAR CITA")</f>
        <v/>
      </c>
      <c r="J207" s="53" t="str">
        <f t="shared" si="20"/>
        <v/>
      </c>
      <c r="K207" s="54" t="str">
        <f>IFERROR(IF(C207="DIA","DIA",IF(A207="","",VLOOKUP(J207,'CITAS SOLICITADAS CUENTA'!A:G,5,FALSE))),"ERROR")</f>
        <v/>
      </c>
      <c r="L207" s="55" t="str">
        <f>IFERROR(IF(C207="DIA","HORA",IF(A207="","",VLOOKUP(J207,'CITAS SOLICITADAS CUENTA'!A:G,6,FALSE))),"ERROR")</f>
        <v/>
      </c>
      <c r="M207" s="39" t="str">
        <f>IFERROR(IF(C207="DIA","ESTACION",IF(A207="","",VLOOKUP(J207,'CITAS SOLICITADAS CUENTA'!A:G,4,FALSE))),"ERROR")</f>
        <v/>
      </c>
      <c r="N207" s="56" t="str">
        <f>IFERROR(IF(C207="DIA","TIPO ITV",IF(A207="","",VLOOKUP(J207,'CITAS SOLICITADAS CUENTA'!A:G,7,FALSE))),"ERROR")</f>
        <v/>
      </c>
      <c r="O207" s="57" t="str">
        <f t="shared" si="25"/>
        <v/>
      </c>
      <c r="P207" s="33"/>
      <c r="Q207" s="39" t="str">
        <f>IFERROR(IF(C207="DIA","TIP ITV SOLI",IF(E207="","",IF(VLOOKUP(E207,'RELACION MATRICULAS'!C:D,2,FALSE)="FURGONETA",0,IF(VLOOKUP(E207,'RELACION MATRICULAS'!C:D,2,FALSE)="BUS",1,666)))),"ERROR")</f>
        <v/>
      </c>
      <c r="R207" s="56" t="str">
        <f t="shared" si="26"/>
        <v/>
      </c>
      <c r="S207" s="33"/>
      <c r="T207" s="36"/>
    </row>
    <row r="208" spans="1:20" ht="26.25">
      <c r="A208" s="33" t="str">
        <f t="shared" si="24"/>
        <v/>
      </c>
      <c r="B208" s="58" t="str">
        <f t="shared" si="27"/>
        <v/>
      </c>
      <c r="C208" s="62"/>
      <c r="D208" s="63"/>
      <c r="E208" s="60"/>
      <c r="F208" s="64"/>
      <c r="G208" s="65" t="str">
        <f>IF(C208="","",IF(E208="","LIBRE",IF(E208="CITA DE 2","CITA DE 2",VLOOKUP(E208,FLOTA!A:E,5))))</f>
        <v/>
      </c>
      <c r="H208" s="65" t="str">
        <f>IF(E208="","",IF(G208="CITA DE 2","SEGUNDAS",VLOOKUP(E208,'RELACION MATRICULAS'!A:B,2,FALSE)))</f>
        <v/>
      </c>
      <c r="I208" s="61" t="str">
        <f>IFERROR(IF(C208="DIA","CITA CON MATRICULA",IF(A208="","",IF(J208="","",VLOOKUP(J208,'CITAS SOLICITADAS CUENTA'!A:C,3,FALSE)))),"REVISAR CITA")</f>
        <v/>
      </c>
      <c r="J208" s="53" t="str">
        <f t="shared" si="20"/>
        <v/>
      </c>
      <c r="K208" s="54" t="str">
        <f>IFERROR(IF(C208="DIA","DIA",IF(A208="","",VLOOKUP(J208,'CITAS SOLICITADAS CUENTA'!A:G,5,FALSE))),"ERROR")</f>
        <v/>
      </c>
      <c r="L208" s="55" t="str">
        <f>IFERROR(IF(C208="DIA","HORA",IF(A208="","",VLOOKUP(J208,'CITAS SOLICITADAS CUENTA'!A:G,6,FALSE))),"ERROR")</f>
        <v/>
      </c>
      <c r="M208" s="39" t="str">
        <f>IFERROR(IF(C208="DIA","ESTACION",IF(A208="","",VLOOKUP(J208,'CITAS SOLICITADAS CUENTA'!A:G,4,FALSE))),"ERROR")</f>
        <v/>
      </c>
      <c r="N208" s="56" t="str">
        <f>IFERROR(IF(C208="DIA","TIPO ITV",IF(A208="","",VLOOKUP(J208,'CITAS SOLICITADAS CUENTA'!A:G,7,FALSE))),"ERROR")</f>
        <v/>
      </c>
      <c r="O208" s="57" t="str">
        <f t="shared" si="25"/>
        <v/>
      </c>
      <c r="P208" s="33"/>
      <c r="Q208" s="39" t="str">
        <f>IFERROR(IF(C208="DIA","TIP ITV SOLI",IF(E208="","",IF(VLOOKUP(E208,'RELACION MATRICULAS'!C:D,2,FALSE)="FURGONETA",0,IF(VLOOKUP(E208,'RELACION MATRICULAS'!C:D,2,FALSE)="BUS",1,666)))),"ERROR")</f>
        <v/>
      </c>
      <c r="R208" s="56" t="str">
        <f t="shared" si="26"/>
        <v/>
      </c>
      <c r="S208" s="33"/>
      <c r="T208" s="36"/>
    </row>
    <row r="209" spans="1:20" ht="26.25">
      <c r="A209" s="33" t="str">
        <f t="shared" si="24"/>
        <v/>
      </c>
      <c r="B209" s="58" t="str">
        <f t="shared" si="27"/>
        <v/>
      </c>
      <c r="C209" s="62"/>
      <c r="D209" s="63"/>
      <c r="E209" s="60"/>
      <c r="F209" s="64"/>
      <c r="G209" s="65" t="str">
        <f>IF(C209="","",IF(E209="","LIBRE",IF(E209="CITA DE 2","CITA DE 2",VLOOKUP(E209,FLOTA!A:E,5))))</f>
        <v/>
      </c>
      <c r="H209" s="65" t="str">
        <f>IF(E209="","",IF(G209="CITA DE 2","SEGUNDAS",VLOOKUP(E209,'RELACION MATRICULAS'!A:B,2,FALSE)))</f>
        <v/>
      </c>
      <c r="I209" s="61" t="str">
        <f>IFERROR(IF(C209="DIA","CITA CON MATRICULA",IF(A209="","",IF(J209="","",VLOOKUP(J209,'CITAS SOLICITADAS CUENTA'!A:C,3,FALSE)))),"REVISAR CITA")</f>
        <v/>
      </c>
      <c r="J209" s="53" t="str">
        <f t="shared" si="20"/>
        <v/>
      </c>
      <c r="K209" s="54" t="str">
        <f>IFERROR(IF(C209="DIA","DIA",IF(A209="","",VLOOKUP(J209,'CITAS SOLICITADAS CUENTA'!A:G,5,FALSE))),"ERROR")</f>
        <v/>
      </c>
      <c r="L209" s="55" t="str">
        <f>IFERROR(IF(C209="DIA","HORA",IF(A209="","",VLOOKUP(J209,'CITAS SOLICITADAS CUENTA'!A:G,6,FALSE))),"ERROR")</f>
        <v/>
      </c>
      <c r="M209" s="39" t="str">
        <f>IFERROR(IF(C209="DIA","ESTACION",IF(A209="","",VLOOKUP(J209,'CITAS SOLICITADAS CUENTA'!A:G,4,FALSE))),"ERROR")</f>
        <v/>
      </c>
      <c r="N209" s="56" t="str">
        <f>IFERROR(IF(C209="DIA","TIPO ITV",IF(A209="","",VLOOKUP(J209,'CITAS SOLICITADAS CUENTA'!A:G,7,FALSE))),"ERROR")</f>
        <v/>
      </c>
      <c r="O209" s="57" t="str">
        <f t="shared" si="25"/>
        <v/>
      </c>
      <c r="P209" s="33"/>
      <c r="Q209" s="39" t="str">
        <f>IFERROR(IF(C209="DIA","TIP ITV SOLI",IF(E209="","",IF(VLOOKUP(E209,'RELACION MATRICULAS'!C:D,2,FALSE)="FURGONETA",0,IF(VLOOKUP(E209,'RELACION MATRICULAS'!C:D,2,FALSE)="BUS",1,666)))),"ERROR")</f>
        <v/>
      </c>
      <c r="R209" s="56" t="str">
        <f t="shared" si="26"/>
        <v/>
      </c>
      <c r="S209" s="33"/>
      <c r="T209" s="36"/>
    </row>
    <row r="210" spans="1:20" ht="26.25">
      <c r="A210" s="33" t="str">
        <f t="shared" si="24"/>
        <v/>
      </c>
      <c r="B210" s="58" t="str">
        <f t="shared" si="27"/>
        <v/>
      </c>
      <c r="C210" s="62"/>
      <c r="D210" s="63"/>
      <c r="E210" s="60"/>
      <c r="F210" s="64"/>
      <c r="G210" s="65" t="str">
        <f>IF(C210="","",IF(E210="","LIBRE",IF(E210="CITA DE 2","CITA DE 2",VLOOKUP(E210,FLOTA!A:E,5))))</f>
        <v/>
      </c>
      <c r="H210" s="65" t="str">
        <f>IF(E210="","",IF(G210="CITA DE 2","SEGUNDAS",VLOOKUP(E210,'RELACION MATRICULAS'!A:B,2,FALSE)))</f>
        <v/>
      </c>
      <c r="I210" s="61" t="str">
        <f>IFERROR(IF(C210="DIA","CITA CON MATRICULA",IF(A210="","",IF(J210="","",VLOOKUP(J210,'CITAS SOLICITADAS CUENTA'!A:C,3,FALSE)))),"REVISAR CITA")</f>
        <v/>
      </c>
      <c r="J210" s="53" t="str">
        <f t="shared" si="20"/>
        <v/>
      </c>
      <c r="K210" s="54" t="str">
        <f>IFERROR(IF(C210="DIA","DIA",IF(A210="","",VLOOKUP(J210,'CITAS SOLICITADAS CUENTA'!A:G,5,FALSE))),"ERROR")</f>
        <v/>
      </c>
      <c r="L210" s="55" t="str">
        <f>IFERROR(IF(C210="DIA","HORA",IF(A210="","",VLOOKUP(J210,'CITAS SOLICITADAS CUENTA'!A:G,6,FALSE))),"ERROR")</f>
        <v/>
      </c>
      <c r="M210" s="39" t="str">
        <f>IFERROR(IF(C210="DIA","ESTACION",IF(A210="","",VLOOKUP(J210,'CITAS SOLICITADAS CUENTA'!A:G,4,FALSE))),"ERROR")</f>
        <v/>
      </c>
      <c r="N210" s="56" t="str">
        <f>IFERROR(IF(C210="DIA","TIPO ITV",IF(A210="","",VLOOKUP(J210,'CITAS SOLICITADAS CUENTA'!A:G,7,FALSE))),"ERROR")</f>
        <v/>
      </c>
      <c r="O210" s="57" t="str">
        <f t="shared" si="25"/>
        <v/>
      </c>
      <c r="P210" s="33"/>
      <c r="Q210" s="39" t="str">
        <f>IFERROR(IF(C210="DIA","TIP ITV SOLI",IF(E210="","",IF(VLOOKUP(E210,'RELACION MATRICULAS'!C:D,2,FALSE)="FURGONETA",0,IF(VLOOKUP(E210,'RELACION MATRICULAS'!C:D,2,FALSE)="BUS",1,666)))),"ERROR")</f>
        <v/>
      </c>
      <c r="R210" s="56" t="str">
        <f t="shared" si="26"/>
        <v/>
      </c>
      <c r="S210" s="33"/>
      <c r="T210" s="36"/>
    </row>
    <row r="211" spans="1:20" ht="26.25">
      <c r="A211" s="33" t="str">
        <f t="shared" si="24"/>
        <v/>
      </c>
      <c r="B211" s="58" t="str">
        <f t="shared" si="27"/>
        <v/>
      </c>
      <c r="C211" s="62"/>
      <c r="D211" s="63"/>
      <c r="E211" s="60"/>
      <c r="F211" s="64"/>
      <c r="G211" s="65" t="str">
        <f>IF(C211="","",IF(E211="","LIBRE",IF(E211="CITA DE 2","CITA DE 2",VLOOKUP(E211,FLOTA!A:E,5))))</f>
        <v/>
      </c>
      <c r="H211" s="65" t="str">
        <f>IF(E211="","",IF(G211="CITA DE 2","SEGUNDAS",VLOOKUP(E211,'RELACION MATRICULAS'!A:B,2,FALSE)))</f>
        <v/>
      </c>
      <c r="I211" s="61" t="str">
        <f>IFERROR(IF(C211="DIA","CITA CON MATRICULA",IF(A211="","",IF(J211="","",VLOOKUP(J211,'CITAS SOLICITADAS CUENTA'!A:C,3,FALSE)))),"REVISAR CITA")</f>
        <v/>
      </c>
      <c r="J211" s="53" t="str">
        <f t="shared" si="20"/>
        <v/>
      </c>
      <c r="K211" s="54" t="str">
        <f>IFERROR(IF(C211="DIA","DIA",IF(A211="","",VLOOKUP(J211,'CITAS SOLICITADAS CUENTA'!A:G,5,FALSE))),"ERROR")</f>
        <v/>
      </c>
      <c r="L211" s="55" t="str">
        <f>IFERROR(IF(C211="DIA","HORA",IF(A211="","",VLOOKUP(J211,'CITAS SOLICITADAS CUENTA'!A:G,6,FALSE))),"ERROR")</f>
        <v/>
      </c>
      <c r="M211" s="39" t="str">
        <f>IFERROR(IF(C211="DIA","ESTACION",IF(A211="","",VLOOKUP(J211,'CITAS SOLICITADAS CUENTA'!A:G,4,FALSE))),"ERROR")</f>
        <v/>
      </c>
      <c r="N211" s="56" t="str">
        <f>IFERROR(IF(C211="DIA","TIPO ITV",IF(A211="","",VLOOKUP(J211,'CITAS SOLICITADAS CUENTA'!A:G,7,FALSE))),"ERROR")</f>
        <v/>
      </c>
      <c r="O211" s="57" t="str">
        <f t="shared" si="25"/>
        <v/>
      </c>
      <c r="P211" s="33"/>
      <c r="Q211" s="39" t="str">
        <f>IFERROR(IF(C211="DIA","TIP ITV SOLI",IF(E211="","",IF(VLOOKUP(E211,'RELACION MATRICULAS'!C:D,2,FALSE)="FURGONETA",0,IF(VLOOKUP(E211,'RELACION MATRICULAS'!C:D,2,FALSE)="BUS",1,666)))),"ERROR")</f>
        <v/>
      </c>
      <c r="R211" s="56" t="str">
        <f t="shared" si="26"/>
        <v/>
      </c>
      <c r="S211" s="33"/>
      <c r="T211" s="36"/>
    </row>
    <row r="212" spans="1:20" ht="26.25">
      <c r="A212" s="33" t="str">
        <f t="shared" si="24"/>
        <v/>
      </c>
      <c r="B212" s="58" t="str">
        <f t="shared" si="27"/>
        <v/>
      </c>
      <c r="C212" s="62"/>
      <c r="D212" s="63"/>
      <c r="E212" s="60"/>
      <c r="F212" s="64"/>
      <c r="G212" s="65" t="str">
        <f>IF(C212="","",IF(E212="","LIBRE",IF(E212="CITA DE 2","CITA DE 2",VLOOKUP(E212,FLOTA!A:E,5))))</f>
        <v/>
      </c>
      <c r="H212" s="65" t="str">
        <f>IF(E212="","",IF(G212="CITA DE 2","SEGUNDAS",VLOOKUP(E212,'RELACION MATRICULAS'!A:B,2,FALSE)))</f>
        <v/>
      </c>
      <c r="I212" s="61" t="str">
        <f>IFERROR(IF(C212="DIA","CITA CON MATRICULA",IF(A212="","",IF(J212="","",VLOOKUP(J212,'CITAS SOLICITADAS CUENTA'!A:C,3,FALSE)))),"REVISAR CITA")</f>
        <v/>
      </c>
      <c r="J212" s="53" t="str">
        <f t="shared" si="20"/>
        <v/>
      </c>
      <c r="K212" s="54" t="str">
        <f>IFERROR(IF(C212="DIA","DIA",IF(A212="","",VLOOKUP(J212,'CITAS SOLICITADAS CUENTA'!A:G,5,FALSE))),"ERROR")</f>
        <v/>
      </c>
      <c r="L212" s="55" t="str">
        <f>IFERROR(IF(C212="DIA","HORA",IF(A212="","",VLOOKUP(J212,'CITAS SOLICITADAS CUENTA'!A:G,6,FALSE))),"ERROR")</f>
        <v/>
      </c>
      <c r="M212" s="39" t="str">
        <f>IFERROR(IF(C212="DIA","ESTACION",IF(A212="","",VLOOKUP(J212,'CITAS SOLICITADAS CUENTA'!A:G,4,FALSE))),"ERROR")</f>
        <v/>
      </c>
      <c r="N212" s="56" t="str">
        <f>IFERROR(IF(C212="DIA","TIPO ITV",IF(A212="","",VLOOKUP(J212,'CITAS SOLICITADAS CUENTA'!A:G,7,FALSE))),"ERROR")</f>
        <v/>
      </c>
      <c r="O212" s="57" t="str">
        <f t="shared" si="25"/>
        <v/>
      </c>
      <c r="P212" s="33"/>
      <c r="Q212" s="39" t="str">
        <f>IFERROR(IF(C212="DIA","TIP ITV SOLI",IF(E212="","",IF(VLOOKUP(E212,'RELACION MATRICULAS'!C:D,2,FALSE)="FURGONETA",0,IF(VLOOKUP(E212,'RELACION MATRICULAS'!C:D,2,FALSE)="BUS",1,666)))),"ERROR")</f>
        <v/>
      </c>
      <c r="R212" s="56" t="str">
        <f t="shared" si="26"/>
        <v/>
      </c>
      <c r="S212" s="33"/>
      <c r="T212" s="36"/>
    </row>
    <row r="213" spans="1:20" ht="26.25">
      <c r="A213" s="33"/>
      <c r="B213" s="58" t="str">
        <f t="shared" si="27"/>
        <v/>
      </c>
      <c r="C213" s="66"/>
      <c r="D213" s="67"/>
      <c r="E213" s="68"/>
      <c r="F213" s="68"/>
      <c r="G213" s="66"/>
      <c r="H213" s="66"/>
      <c r="I213" s="61" t="str">
        <f>IFERROR(IF(C213="DIA","CITA CON MATRICULA",IF(A213="","",IF(J213="","",VLOOKUP(J213,'CITAS SOLICITADAS CUENTA'!A:C,3,FALSE)))),"REVISAR CITA")</f>
        <v/>
      </c>
      <c r="J213" s="53" t="str">
        <f t="shared" si="20"/>
        <v/>
      </c>
      <c r="K213" s="54" t="str">
        <f>IFERROR(IF(C213="DIA","DIA",IF(A213="","",VLOOKUP(J213,'CITAS SOLICITADAS CUENTA'!A:G,5,FALSE))),"ERROR")</f>
        <v/>
      </c>
      <c r="L213" s="55" t="str">
        <f>IFERROR(IF(C213="DIA","HORA",IF(A213="","",VLOOKUP(J213,'CITAS SOLICITADAS CUENTA'!A:G,6,FALSE))),"ERROR")</f>
        <v/>
      </c>
      <c r="M213" s="39" t="str">
        <f>IFERROR(IF(C213="DIA","ESTACION",IF(A213="","",VLOOKUP(J213,'CITAS SOLICITADAS CUENTA'!A:G,4,FALSE))),"ERROR")</f>
        <v/>
      </c>
      <c r="N213" s="56"/>
      <c r="O213" s="35"/>
      <c r="P213" s="33"/>
      <c r="Q213" s="39"/>
      <c r="R213" s="39"/>
      <c r="S213" s="33"/>
      <c r="T213" s="36"/>
    </row>
    <row r="214" spans="1:20" ht="26.25">
      <c r="A214" s="33"/>
      <c r="B214" s="58" t="str">
        <f t="shared" si="27"/>
        <v/>
      </c>
      <c r="C214" s="68"/>
      <c r="D214" s="68"/>
      <c r="E214" s="68"/>
      <c r="F214" s="69" t="s">
        <v>140</v>
      </c>
      <c r="G214" s="70" t="s">
        <v>141</v>
      </c>
      <c r="H214" s="71" t="s">
        <v>142</v>
      </c>
      <c r="I214" s="61" t="str">
        <f>IFERROR(IF(C214="DIA","CITA CON MATRICULA",IF(A214="","",IF(J214="","",VLOOKUP(J214,'CITAS SOLICITADAS CUENTA'!A:C,3,FALSE)))),"REVISAR CITA")</f>
        <v/>
      </c>
      <c r="J214" s="53" t="str">
        <f t="shared" si="20"/>
        <v/>
      </c>
      <c r="K214" s="54" t="str">
        <f>IFERROR(IF(C214="DIA","DIA",IF(A214="","",VLOOKUP(J214,'CITAS SOLICITADAS CUENTA'!A:G,5,FALSE))),"ERROR")</f>
        <v/>
      </c>
      <c r="L214" s="55" t="str">
        <f>IFERROR(IF(C214="DIA","HORA",IF(A214="","",VLOOKUP(J214,'CITAS SOLICITADAS CUENTA'!A:G,6,FALSE))),"ERROR")</f>
        <v/>
      </c>
      <c r="M214" s="39" t="str">
        <f>IFERROR(IF(C214="DIA","ESTACION",IF(A214="","",VLOOKUP(J214,'CITAS SOLICITADAS CUENTA'!A:G,4,FALSE))),"ERROR")</f>
        <v/>
      </c>
      <c r="N214" s="39"/>
      <c r="O214" s="35"/>
      <c r="P214" s="33"/>
      <c r="Q214" s="39"/>
      <c r="R214" s="39"/>
      <c r="S214" s="33"/>
      <c r="T214" s="36"/>
    </row>
    <row r="215" spans="1:20" ht="15.75">
      <c r="A215" s="33"/>
      <c r="B215" s="58" t="str">
        <f t="shared" si="27"/>
        <v/>
      </c>
      <c r="C215" s="72"/>
      <c r="D215" s="72"/>
      <c r="E215" s="72"/>
      <c r="F215" s="72"/>
      <c r="G215" s="72"/>
      <c r="H215" s="72"/>
      <c r="I215" s="61" t="str">
        <f>IFERROR(IF(C215="DIA","CITA CON MATRICULA",IF(A215="","",IF(J215="","",VLOOKUP(J215,'CITAS SOLICITADAS CUENTA'!A:C,3,FALSE)))),"REVISAR CITA")</f>
        <v/>
      </c>
      <c r="J215" s="53" t="str">
        <f t="shared" si="20"/>
        <v/>
      </c>
      <c r="K215" s="54" t="str">
        <f>IFERROR(IF(C215="DIA","DIA",IF(A215="","",VLOOKUP(J215,'CITAS SOLICITADAS CUENTA'!A:G,5,FALSE))),"ERROR")</f>
        <v/>
      </c>
      <c r="L215" s="55" t="str">
        <f>IFERROR(IF(C215="DIA","HORA",IF(A215="","",VLOOKUP(J215,'CITAS SOLICITADAS CUENTA'!A:G,6,FALSE))),"ERROR")</f>
        <v/>
      </c>
      <c r="M215" s="39" t="str">
        <f>IFERROR(IF(C215="DIA","ESTACION",IF(A215="","",VLOOKUP(J215,'CITAS SOLICITADAS CUENTA'!A:G,4,FALSE))),"ERROR")</f>
        <v/>
      </c>
      <c r="N215" s="39"/>
      <c r="O215" s="35"/>
      <c r="P215" s="33"/>
      <c r="Q215" s="39" t="str">
        <f t="shared" ref="Q215:R215" si="28">IF(M215="","",IF(M215="FURGONETA",0,IF(M215="BUS",1,666)))</f>
        <v/>
      </c>
      <c r="R215" s="39" t="str">
        <f t="shared" si="28"/>
        <v/>
      </c>
      <c r="S215" s="33"/>
      <c r="T215" s="36"/>
    </row>
    <row r="216" spans="1:20">
      <c r="A216" s="73"/>
      <c r="B216" s="74"/>
      <c r="C216" s="72"/>
      <c r="D216" s="72"/>
      <c r="E216" s="72"/>
      <c r="F216" s="72"/>
      <c r="G216" s="72"/>
      <c r="H216" s="72"/>
      <c r="I216" s="73"/>
      <c r="J216" s="74"/>
      <c r="K216" s="74"/>
      <c r="L216" s="74"/>
      <c r="M216" s="74"/>
      <c r="N216" s="74"/>
      <c r="O216" s="75"/>
      <c r="P216" s="73"/>
      <c r="Q216" s="74"/>
      <c r="R216" s="74"/>
      <c r="S216" s="73"/>
      <c r="T216" s="36"/>
    </row>
  </sheetData>
  <sheetProtection password="A667" sheet="1" objects="1" scenarios="1" formatRows="0"/>
  <mergeCells count="22">
    <mergeCell ref="C52:H52"/>
    <mergeCell ref="E1:F1"/>
    <mergeCell ref="Q1:S1"/>
    <mergeCell ref="C2:H2"/>
    <mergeCell ref="J2:N2"/>
    <mergeCell ref="J3:N3"/>
    <mergeCell ref="C8:F8"/>
    <mergeCell ref="J9:P9"/>
    <mergeCell ref="Q9:R9"/>
    <mergeCell ref="D10:H10"/>
    <mergeCell ref="C11:H11"/>
    <mergeCell ref="C30:H30"/>
    <mergeCell ref="J4:N5"/>
    <mergeCell ref="C165:H165"/>
    <mergeCell ref="C182:H182"/>
    <mergeCell ref="C199:H199"/>
    <mergeCell ref="C65:H65"/>
    <mergeCell ref="C79:H79"/>
    <mergeCell ref="C97:H97"/>
    <mergeCell ref="C114:H114"/>
    <mergeCell ref="C131:H131"/>
    <mergeCell ref="C148:H148"/>
  </mergeCells>
  <conditionalFormatting sqref="N10:N212">
    <cfRule type="cellIs" dxfId="278" priority="279" operator="equal">
      <formula>"Segunda"</formula>
    </cfRule>
    <cfRule type="expression" dxfId="277" priority="280">
      <formula>$N10="FURGONETA"</formula>
    </cfRule>
  </conditionalFormatting>
  <conditionalFormatting sqref="N41:N42">
    <cfRule type="expression" dxfId="276" priority="277">
      <formula>$Q41&gt;$R41</formula>
    </cfRule>
    <cfRule type="expression" dxfId="275" priority="278">
      <formula>$N41="FURGONETA"</formula>
    </cfRule>
  </conditionalFormatting>
  <conditionalFormatting sqref="I67:I75">
    <cfRule type="cellIs" dxfId="274" priority="276" operator="notEqual">
      <formula>H67</formula>
    </cfRule>
  </conditionalFormatting>
  <conditionalFormatting sqref="N67:N75">
    <cfRule type="expression" dxfId="273" priority="274">
      <formula>$Q67&gt;$R67</formula>
    </cfRule>
    <cfRule type="expression" dxfId="272" priority="275">
      <formula>$N67="FURGONETA"</formula>
    </cfRule>
  </conditionalFormatting>
  <conditionalFormatting sqref="N73:N75">
    <cfRule type="expression" dxfId="271" priority="272">
      <formula>$Q73&gt;$R73</formula>
    </cfRule>
    <cfRule type="expression" dxfId="270" priority="273">
      <formula>$N73="FURGONETA"</formula>
    </cfRule>
  </conditionalFormatting>
  <conditionalFormatting sqref="I81:I93">
    <cfRule type="cellIs" dxfId="269" priority="271" operator="notEqual">
      <formula>H81</formula>
    </cfRule>
  </conditionalFormatting>
  <conditionalFormatting sqref="N81:N93">
    <cfRule type="expression" dxfId="268" priority="269">
      <formula>$Q81&gt;$R81</formula>
    </cfRule>
    <cfRule type="expression" dxfId="267" priority="270">
      <formula>$N81="FURGONETA"</formula>
    </cfRule>
  </conditionalFormatting>
  <conditionalFormatting sqref="N93">
    <cfRule type="expression" dxfId="266" priority="267">
      <formula>$Q93&gt;$R93</formula>
    </cfRule>
    <cfRule type="expression" dxfId="265" priority="268">
      <formula>$N93="FURGONETA"</formula>
    </cfRule>
  </conditionalFormatting>
  <conditionalFormatting sqref="I99:I110">
    <cfRule type="cellIs" dxfId="264" priority="266" operator="notEqual">
      <formula>H99</formula>
    </cfRule>
  </conditionalFormatting>
  <conditionalFormatting sqref="N99:N110">
    <cfRule type="expression" dxfId="263" priority="264">
      <formula>$Q99&gt;$R99</formula>
    </cfRule>
    <cfRule type="expression" dxfId="262" priority="265">
      <formula>$N99="FURGONETA"</formula>
    </cfRule>
  </conditionalFormatting>
  <conditionalFormatting sqref="N110">
    <cfRule type="expression" dxfId="261" priority="262">
      <formula>$Q110&gt;$R110</formula>
    </cfRule>
    <cfRule type="expression" dxfId="260" priority="263">
      <formula>$N110="FURGONETA"</formula>
    </cfRule>
  </conditionalFormatting>
  <conditionalFormatting sqref="I116:I127">
    <cfRule type="cellIs" dxfId="259" priority="261" operator="notEqual">
      <formula>H116</formula>
    </cfRule>
  </conditionalFormatting>
  <conditionalFormatting sqref="N116:N127">
    <cfRule type="expression" dxfId="258" priority="259">
      <formula>$Q116&gt;$R116</formula>
    </cfRule>
    <cfRule type="expression" dxfId="257" priority="260">
      <formula>$N116="FURGONETA"</formula>
    </cfRule>
  </conditionalFormatting>
  <conditionalFormatting sqref="N127">
    <cfRule type="expression" dxfId="256" priority="257">
      <formula>$Q127&gt;$R127</formula>
    </cfRule>
    <cfRule type="expression" dxfId="255" priority="258">
      <formula>$N127="FURGONETA"</formula>
    </cfRule>
  </conditionalFormatting>
  <conditionalFormatting sqref="I133:I144">
    <cfRule type="cellIs" dxfId="254" priority="256" operator="notEqual">
      <formula>H133</formula>
    </cfRule>
  </conditionalFormatting>
  <conditionalFormatting sqref="N133:N144">
    <cfRule type="expression" dxfId="253" priority="254">
      <formula>$Q133&gt;$R133</formula>
    </cfRule>
    <cfRule type="expression" dxfId="252" priority="255">
      <formula>$N133="FURGONETA"</formula>
    </cfRule>
  </conditionalFormatting>
  <conditionalFormatting sqref="N144">
    <cfRule type="expression" dxfId="251" priority="252">
      <formula>$Q144&gt;$R144</formula>
    </cfRule>
    <cfRule type="expression" dxfId="250" priority="253">
      <formula>$N144="FURGONETA"</formula>
    </cfRule>
  </conditionalFormatting>
  <conditionalFormatting sqref="I150:I161">
    <cfRule type="cellIs" dxfId="249" priority="251" operator="notEqual">
      <formula>H150</formula>
    </cfRule>
  </conditionalFormatting>
  <conditionalFormatting sqref="N150:N161">
    <cfRule type="expression" dxfId="248" priority="249">
      <formula>$Q150&gt;$R150</formula>
    </cfRule>
    <cfRule type="expression" dxfId="247" priority="250">
      <formula>$N150="FURGONETA"</formula>
    </cfRule>
  </conditionalFormatting>
  <conditionalFormatting sqref="N161">
    <cfRule type="expression" dxfId="246" priority="247">
      <formula>$Q161&gt;$R161</formula>
    </cfRule>
    <cfRule type="expression" dxfId="245" priority="248">
      <formula>$N161="FURGONETA"</formula>
    </cfRule>
  </conditionalFormatting>
  <conditionalFormatting sqref="I167:I178">
    <cfRule type="cellIs" dxfId="244" priority="246" operator="notEqual">
      <formula>H167</formula>
    </cfRule>
  </conditionalFormatting>
  <conditionalFormatting sqref="N167:N178">
    <cfRule type="expression" dxfId="243" priority="244">
      <formula>$Q167&gt;$R167</formula>
    </cfRule>
    <cfRule type="expression" dxfId="242" priority="245">
      <formula>$N167="FURGONETA"</formula>
    </cfRule>
  </conditionalFormatting>
  <conditionalFormatting sqref="N178">
    <cfRule type="expression" dxfId="241" priority="242">
      <formula>$Q178&gt;$R178</formula>
    </cfRule>
    <cfRule type="expression" dxfId="240" priority="243">
      <formula>$N178="FURGONETA"</formula>
    </cfRule>
  </conditionalFormatting>
  <conditionalFormatting sqref="I184:I195">
    <cfRule type="cellIs" dxfId="239" priority="241" operator="notEqual">
      <formula>H184</formula>
    </cfRule>
  </conditionalFormatting>
  <conditionalFormatting sqref="N184:N195">
    <cfRule type="expression" dxfId="238" priority="239">
      <formula>$Q184&gt;$R184</formula>
    </cfRule>
    <cfRule type="expression" dxfId="237" priority="240">
      <formula>$N184="FURGONETA"</formula>
    </cfRule>
  </conditionalFormatting>
  <conditionalFormatting sqref="N195">
    <cfRule type="expression" dxfId="236" priority="237">
      <formula>$Q195&gt;$R195</formula>
    </cfRule>
    <cfRule type="expression" dxfId="235" priority="238">
      <formula>$N195="FURGONETA"</formula>
    </cfRule>
  </conditionalFormatting>
  <conditionalFormatting sqref="I201:I212">
    <cfRule type="cellIs" dxfId="234" priority="236" operator="notEqual">
      <formula>H201</formula>
    </cfRule>
  </conditionalFormatting>
  <conditionalFormatting sqref="N201:N212">
    <cfRule type="expression" dxfId="233" priority="234">
      <formula>$Q201&gt;$R201</formula>
    </cfRule>
    <cfRule type="expression" dxfId="232" priority="235">
      <formula>$N201="FURGONETA"</formula>
    </cfRule>
  </conditionalFormatting>
  <conditionalFormatting sqref="N212">
    <cfRule type="expression" dxfId="231" priority="232">
      <formula>$Q212&gt;$R212</formula>
    </cfRule>
    <cfRule type="expression" dxfId="230" priority="233">
      <formula>$N212="FURGONETA"</formula>
    </cfRule>
  </conditionalFormatting>
  <conditionalFormatting sqref="B1:B1048576">
    <cfRule type="expression" dxfId="229" priority="229">
      <formula>A1=$A$1</formula>
    </cfRule>
    <cfRule type="expression" dxfId="228" priority="230">
      <formula>A1=$A$2</formula>
    </cfRule>
    <cfRule type="expression" dxfId="227" priority="231">
      <formula>A1=$A$3</formula>
    </cfRule>
  </conditionalFormatting>
  <conditionalFormatting sqref="N57">
    <cfRule type="expression" dxfId="226" priority="227">
      <formula>$Q57&gt;$R57</formula>
    </cfRule>
    <cfRule type="expression" dxfId="225" priority="228">
      <formula>$N57="FURGONETA"</formula>
    </cfRule>
  </conditionalFormatting>
  <conditionalFormatting sqref="N58">
    <cfRule type="expression" dxfId="224" priority="225">
      <formula>$Q58&gt;$R58</formula>
    </cfRule>
    <cfRule type="expression" dxfId="223" priority="226">
      <formula>$N58="FURGONETA"</formula>
    </cfRule>
  </conditionalFormatting>
  <conditionalFormatting sqref="N59">
    <cfRule type="expression" dxfId="222" priority="223">
      <formula>$Q59&gt;$R59</formula>
    </cfRule>
    <cfRule type="expression" dxfId="221" priority="224">
      <formula>$N59="FURGONETA"</formula>
    </cfRule>
  </conditionalFormatting>
  <conditionalFormatting sqref="N60">
    <cfRule type="expression" dxfId="220" priority="221">
      <formula>$Q60&gt;$R60</formula>
    </cfRule>
    <cfRule type="expression" dxfId="219" priority="222">
      <formula>$N60="FURGONETA"</formula>
    </cfRule>
  </conditionalFormatting>
  <conditionalFormatting sqref="N61">
    <cfRule type="expression" dxfId="218" priority="219">
      <formula>$Q61&gt;$R61</formula>
    </cfRule>
    <cfRule type="expression" dxfId="217" priority="220">
      <formula>$N61="FURGONETA"</formula>
    </cfRule>
  </conditionalFormatting>
  <conditionalFormatting sqref="C1:C1048576">
    <cfRule type="cellIs" dxfId="216" priority="218" operator="lessThan">
      <formula>O1</formula>
    </cfRule>
  </conditionalFormatting>
  <conditionalFormatting sqref="E1:E9 G1:H9 F2:F9 C1:D1048576 E11:H1048576">
    <cfRule type="expression" dxfId="215" priority="215">
      <formula>$G1="LIBRE"</formula>
    </cfRule>
    <cfRule type="expression" dxfId="214" priority="216">
      <formula>$G1="LIBRE DE 2"</formula>
    </cfRule>
    <cfRule type="expression" dxfId="213" priority="217">
      <formula>$G1="CITA DE 2"</formula>
    </cfRule>
  </conditionalFormatting>
  <conditionalFormatting sqref="D3:D6">
    <cfRule type="expression" dxfId="212" priority="214">
      <formula>Q2="N"</formula>
    </cfRule>
  </conditionalFormatting>
  <conditionalFormatting sqref="F3:F6">
    <cfRule type="expression" dxfId="211" priority="213">
      <formula>R2="N"</formula>
    </cfRule>
  </conditionalFormatting>
  <conditionalFormatting sqref="H3:H6">
    <cfRule type="expression" dxfId="210" priority="212">
      <formula>S2="N"</formula>
    </cfRule>
  </conditionalFormatting>
  <conditionalFormatting sqref="N67:N75">
    <cfRule type="expression" dxfId="209" priority="210">
      <formula>$Q67&gt;$R67</formula>
    </cfRule>
    <cfRule type="expression" dxfId="208" priority="211">
      <formula>$N67="FURGONETA"</formula>
    </cfRule>
  </conditionalFormatting>
  <conditionalFormatting sqref="N67:N75">
    <cfRule type="expression" dxfId="207" priority="208">
      <formula>$Q67&gt;$R67</formula>
    </cfRule>
    <cfRule type="expression" dxfId="206" priority="209">
      <formula>$N67="FURGONETA"</formula>
    </cfRule>
  </conditionalFormatting>
  <conditionalFormatting sqref="N67:N75">
    <cfRule type="expression" dxfId="205" priority="206">
      <formula>$Q67&gt;$R67</formula>
    </cfRule>
    <cfRule type="expression" dxfId="204" priority="207">
      <formula>$N67="FURGONETA"</formula>
    </cfRule>
  </conditionalFormatting>
  <conditionalFormatting sqref="N81:N93">
    <cfRule type="expression" dxfId="203" priority="204">
      <formula>$Q81&gt;$R81</formula>
    </cfRule>
    <cfRule type="expression" dxfId="202" priority="205">
      <formula>$N81="FURGONETA"</formula>
    </cfRule>
  </conditionalFormatting>
  <conditionalFormatting sqref="N81:N93">
    <cfRule type="expression" dxfId="201" priority="202">
      <formula>$Q81&gt;$R81</formula>
    </cfRule>
    <cfRule type="expression" dxfId="200" priority="203">
      <formula>$N81="FURGONETA"</formula>
    </cfRule>
  </conditionalFormatting>
  <conditionalFormatting sqref="N81:N93">
    <cfRule type="expression" dxfId="199" priority="200">
      <formula>$Q81&gt;$R81</formula>
    </cfRule>
    <cfRule type="expression" dxfId="198" priority="201">
      <formula>$N81="FURGONETA"</formula>
    </cfRule>
  </conditionalFormatting>
  <conditionalFormatting sqref="N81:N93">
    <cfRule type="expression" dxfId="197" priority="198">
      <formula>$Q81&gt;$R81</formula>
    </cfRule>
    <cfRule type="expression" dxfId="196" priority="199">
      <formula>$N81="FURGONETA"</formula>
    </cfRule>
  </conditionalFormatting>
  <conditionalFormatting sqref="N81:N93">
    <cfRule type="expression" dxfId="195" priority="196">
      <formula>$Q81&gt;$R81</formula>
    </cfRule>
    <cfRule type="expression" dxfId="194" priority="197">
      <formula>$N81="FURGONETA"</formula>
    </cfRule>
  </conditionalFormatting>
  <conditionalFormatting sqref="N99:N110">
    <cfRule type="expression" dxfId="193" priority="194">
      <formula>$Q99&gt;$R99</formula>
    </cfRule>
    <cfRule type="expression" dxfId="192" priority="195">
      <formula>$N99="FURGONETA"</formula>
    </cfRule>
  </conditionalFormatting>
  <conditionalFormatting sqref="N99:N110">
    <cfRule type="expression" dxfId="191" priority="192">
      <formula>$Q99&gt;$R99</formula>
    </cfRule>
    <cfRule type="expression" dxfId="190" priority="193">
      <formula>$N99="FURGONETA"</formula>
    </cfRule>
  </conditionalFormatting>
  <conditionalFormatting sqref="N99:N110">
    <cfRule type="expression" dxfId="189" priority="190">
      <formula>$Q99&gt;$R99</formula>
    </cfRule>
    <cfRule type="expression" dxfId="188" priority="191">
      <formula>$N99="FURGONETA"</formula>
    </cfRule>
  </conditionalFormatting>
  <conditionalFormatting sqref="N99:N110">
    <cfRule type="expression" dxfId="187" priority="188">
      <formula>$Q99&gt;$R99</formula>
    </cfRule>
    <cfRule type="expression" dxfId="186" priority="189">
      <formula>$N99="FURGONETA"</formula>
    </cfRule>
  </conditionalFormatting>
  <conditionalFormatting sqref="N99:N110">
    <cfRule type="expression" dxfId="185" priority="186">
      <formula>$Q99&gt;$R99</formula>
    </cfRule>
    <cfRule type="expression" dxfId="184" priority="187">
      <formula>$N99="FURGONETA"</formula>
    </cfRule>
  </conditionalFormatting>
  <conditionalFormatting sqref="N99:N110">
    <cfRule type="expression" dxfId="183" priority="184">
      <formula>$Q99&gt;$R99</formula>
    </cfRule>
    <cfRule type="expression" dxfId="182" priority="185">
      <formula>$N99="FURGONETA"</formula>
    </cfRule>
  </conditionalFormatting>
  <conditionalFormatting sqref="N99:N110">
    <cfRule type="expression" dxfId="181" priority="182">
      <formula>$Q99&gt;$R99</formula>
    </cfRule>
    <cfRule type="expression" dxfId="180" priority="183">
      <formula>$N99="FURGONETA"</formula>
    </cfRule>
  </conditionalFormatting>
  <conditionalFormatting sqref="N116:N127">
    <cfRule type="expression" dxfId="179" priority="180">
      <formula>$Q116&gt;$R116</formula>
    </cfRule>
    <cfRule type="expression" dxfId="178" priority="181">
      <formula>$N116="FURGONETA"</formula>
    </cfRule>
  </conditionalFormatting>
  <conditionalFormatting sqref="N116:N127">
    <cfRule type="expression" dxfId="177" priority="178">
      <formula>$Q116&gt;$R116</formula>
    </cfRule>
    <cfRule type="expression" dxfId="176" priority="179">
      <formula>$N116="FURGONETA"</formula>
    </cfRule>
  </conditionalFormatting>
  <conditionalFormatting sqref="N116:N127">
    <cfRule type="expression" dxfId="175" priority="176">
      <formula>$Q116&gt;$R116</formula>
    </cfRule>
    <cfRule type="expression" dxfId="174" priority="177">
      <formula>$N116="FURGONETA"</formula>
    </cfRule>
  </conditionalFormatting>
  <conditionalFormatting sqref="N116:N127">
    <cfRule type="expression" dxfId="173" priority="174">
      <formula>$Q116&gt;$R116</formula>
    </cfRule>
    <cfRule type="expression" dxfId="172" priority="175">
      <formula>$N116="FURGONETA"</formula>
    </cfRule>
  </conditionalFormatting>
  <conditionalFormatting sqref="N116:N127">
    <cfRule type="expression" dxfId="171" priority="172">
      <formula>$Q116&gt;$R116</formula>
    </cfRule>
    <cfRule type="expression" dxfId="170" priority="173">
      <formula>$N116="FURGONETA"</formula>
    </cfRule>
  </conditionalFormatting>
  <conditionalFormatting sqref="N116:N127">
    <cfRule type="expression" dxfId="169" priority="170">
      <formula>$Q116&gt;$R116</formula>
    </cfRule>
    <cfRule type="expression" dxfId="168" priority="171">
      <formula>$N116="FURGONETA"</formula>
    </cfRule>
  </conditionalFormatting>
  <conditionalFormatting sqref="N116:N127">
    <cfRule type="expression" dxfId="167" priority="168">
      <formula>$Q116&gt;$R116</formula>
    </cfRule>
    <cfRule type="expression" dxfId="166" priority="169">
      <formula>$N116="FURGONETA"</formula>
    </cfRule>
  </conditionalFormatting>
  <conditionalFormatting sqref="N116:N127">
    <cfRule type="expression" dxfId="165" priority="166">
      <formula>$Q116&gt;$R116</formula>
    </cfRule>
    <cfRule type="expression" dxfId="164" priority="167">
      <formula>$N116="FURGONETA"</formula>
    </cfRule>
  </conditionalFormatting>
  <conditionalFormatting sqref="N116:N127">
    <cfRule type="expression" dxfId="163" priority="164">
      <formula>$Q116&gt;$R116</formula>
    </cfRule>
    <cfRule type="expression" dxfId="162" priority="165">
      <formula>$N116="FURGONETA"</formula>
    </cfRule>
  </conditionalFormatting>
  <conditionalFormatting sqref="N133:N144">
    <cfRule type="expression" dxfId="161" priority="162">
      <formula>$Q133&gt;$R133</formula>
    </cfRule>
    <cfRule type="expression" dxfId="160" priority="163">
      <formula>$N133="FURGONETA"</formula>
    </cfRule>
  </conditionalFormatting>
  <conditionalFormatting sqref="N133:N144">
    <cfRule type="expression" dxfId="159" priority="160">
      <formula>$Q133&gt;$R133</formula>
    </cfRule>
    <cfRule type="expression" dxfId="158" priority="161">
      <formula>$N133="FURGONETA"</formula>
    </cfRule>
  </conditionalFormatting>
  <conditionalFormatting sqref="N133:N144">
    <cfRule type="expression" dxfId="157" priority="158">
      <formula>$Q133&gt;$R133</formula>
    </cfRule>
    <cfRule type="expression" dxfId="156" priority="159">
      <formula>$N133="FURGONETA"</formula>
    </cfRule>
  </conditionalFormatting>
  <conditionalFormatting sqref="N133:N144">
    <cfRule type="expression" dxfId="155" priority="156">
      <formula>$Q133&gt;$R133</formula>
    </cfRule>
    <cfRule type="expression" dxfId="154" priority="157">
      <formula>$N133="FURGONETA"</formula>
    </cfRule>
  </conditionalFormatting>
  <conditionalFormatting sqref="N133:N144">
    <cfRule type="expression" dxfId="153" priority="154">
      <formula>$Q133&gt;$R133</formula>
    </cfRule>
    <cfRule type="expression" dxfId="152" priority="155">
      <formula>$N133="FURGONETA"</formula>
    </cfRule>
  </conditionalFormatting>
  <conditionalFormatting sqref="N133:N144">
    <cfRule type="expression" dxfId="151" priority="152">
      <formula>$Q133&gt;$R133</formula>
    </cfRule>
    <cfRule type="expression" dxfId="150" priority="153">
      <formula>$N133="FURGONETA"</formula>
    </cfRule>
  </conditionalFormatting>
  <conditionalFormatting sqref="N133:N144">
    <cfRule type="expression" dxfId="149" priority="150">
      <formula>$Q133&gt;$R133</formula>
    </cfRule>
    <cfRule type="expression" dxfId="148" priority="151">
      <formula>$N133="FURGONETA"</formula>
    </cfRule>
  </conditionalFormatting>
  <conditionalFormatting sqref="N133:N144">
    <cfRule type="expression" dxfId="147" priority="148">
      <formula>$Q133&gt;$R133</formula>
    </cfRule>
    <cfRule type="expression" dxfId="146" priority="149">
      <formula>$N133="FURGONETA"</formula>
    </cfRule>
  </conditionalFormatting>
  <conditionalFormatting sqref="N133:N144">
    <cfRule type="expression" dxfId="145" priority="146">
      <formula>$Q133&gt;$R133</formula>
    </cfRule>
    <cfRule type="expression" dxfId="144" priority="147">
      <formula>$N133="FURGONETA"</formula>
    </cfRule>
  </conditionalFormatting>
  <conditionalFormatting sqref="N133:N144">
    <cfRule type="expression" dxfId="143" priority="144">
      <formula>$Q133&gt;$R133</formula>
    </cfRule>
    <cfRule type="expression" dxfId="142" priority="145">
      <formula>$N133="FURGONETA"</formula>
    </cfRule>
  </conditionalFormatting>
  <conditionalFormatting sqref="N133:N144">
    <cfRule type="expression" dxfId="141" priority="142">
      <formula>$Q133&gt;$R133</formula>
    </cfRule>
    <cfRule type="expression" dxfId="140" priority="143">
      <formula>$N133="FURGONETA"</formula>
    </cfRule>
  </conditionalFormatting>
  <conditionalFormatting sqref="N150:N161">
    <cfRule type="expression" dxfId="139" priority="140">
      <formula>$Q150&gt;$R150</formula>
    </cfRule>
    <cfRule type="expression" dxfId="138" priority="141">
      <formula>$N150="FURGONETA"</formula>
    </cfRule>
  </conditionalFormatting>
  <conditionalFormatting sqref="N150:N161">
    <cfRule type="expression" dxfId="137" priority="138">
      <formula>$Q150&gt;$R150</formula>
    </cfRule>
    <cfRule type="expression" dxfId="136" priority="139">
      <formula>$N150="FURGONETA"</formula>
    </cfRule>
  </conditionalFormatting>
  <conditionalFormatting sqref="N150:N161">
    <cfRule type="expression" dxfId="135" priority="136">
      <formula>$Q150&gt;$R150</formula>
    </cfRule>
    <cfRule type="expression" dxfId="134" priority="137">
      <formula>$N150="FURGONETA"</formula>
    </cfRule>
  </conditionalFormatting>
  <conditionalFormatting sqref="N150:N161">
    <cfRule type="expression" dxfId="133" priority="134">
      <formula>$Q150&gt;$R150</formula>
    </cfRule>
    <cfRule type="expression" dxfId="132" priority="135">
      <formula>$N150="FURGONETA"</formula>
    </cfRule>
  </conditionalFormatting>
  <conditionalFormatting sqref="N150:N161">
    <cfRule type="expression" dxfId="131" priority="132">
      <formula>$Q150&gt;$R150</formula>
    </cfRule>
    <cfRule type="expression" dxfId="130" priority="133">
      <formula>$N150="FURGONETA"</formula>
    </cfRule>
  </conditionalFormatting>
  <conditionalFormatting sqref="N150:N161">
    <cfRule type="expression" dxfId="129" priority="130">
      <formula>$Q150&gt;$R150</formula>
    </cfRule>
    <cfRule type="expression" dxfId="128" priority="131">
      <formula>$N150="FURGONETA"</formula>
    </cfRule>
  </conditionalFormatting>
  <conditionalFormatting sqref="N150:N161">
    <cfRule type="expression" dxfId="127" priority="128">
      <formula>$Q150&gt;$R150</formula>
    </cfRule>
    <cfRule type="expression" dxfId="126" priority="129">
      <formula>$N150="FURGONETA"</formula>
    </cfRule>
  </conditionalFormatting>
  <conditionalFormatting sqref="N150:N161">
    <cfRule type="expression" dxfId="125" priority="126">
      <formula>$Q150&gt;$R150</formula>
    </cfRule>
    <cfRule type="expression" dxfId="124" priority="127">
      <formula>$N150="FURGONETA"</formula>
    </cfRule>
  </conditionalFormatting>
  <conditionalFormatting sqref="N150:N161">
    <cfRule type="expression" dxfId="123" priority="124">
      <formula>$Q150&gt;$R150</formula>
    </cfRule>
    <cfRule type="expression" dxfId="122" priority="125">
      <formula>$N150="FURGONETA"</formula>
    </cfRule>
  </conditionalFormatting>
  <conditionalFormatting sqref="N150:N161">
    <cfRule type="expression" dxfId="121" priority="122">
      <formula>$Q150&gt;$R150</formula>
    </cfRule>
    <cfRule type="expression" dxfId="120" priority="123">
      <formula>$N150="FURGONETA"</formula>
    </cfRule>
  </conditionalFormatting>
  <conditionalFormatting sqref="N150:N161">
    <cfRule type="expression" dxfId="119" priority="120">
      <formula>$Q150&gt;$R150</formula>
    </cfRule>
    <cfRule type="expression" dxfId="118" priority="121">
      <formula>$N150="FURGONETA"</formula>
    </cfRule>
  </conditionalFormatting>
  <conditionalFormatting sqref="N150:N161">
    <cfRule type="expression" dxfId="117" priority="118">
      <formula>$Q150&gt;$R150</formula>
    </cfRule>
    <cfRule type="expression" dxfId="116" priority="119">
      <formula>$N150="FURGONETA"</formula>
    </cfRule>
  </conditionalFormatting>
  <conditionalFormatting sqref="N150:N161">
    <cfRule type="expression" dxfId="115" priority="116">
      <formula>$Q150&gt;$R150</formula>
    </cfRule>
    <cfRule type="expression" dxfId="114" priority="117">
      <formula>$N150="FURGONETA"</formula>
    </cfRule>
  </conditionalFormatting>
  <conditionalFormatting sqref="N167:N178">
    <cfRule type="expression" dxfId="113" priority="114">
      <formula>$Q167&gt;$R167</formula>
    </cfRule>
    <cfRule type="expression" dxfId="112" priority="115">
      <formula>$N167="FURGONETA"</formula>
    </cfRule>
  </conditionalFormatting>
  <conditionalFormatting sqref="N167:N178">
    <cfRule type="expression" dxfId="111" priority="112">
      <formula>$Q167&gt;$R167</formula>
    </cfRule>
    <cfRule type="expression" dxfId="110" priority="113">
      <formula>$N167="FURGONETA"</formula>
    </cfRule>
  </conditionalFormatting>
  <conditionalFormatting sqref="N167:N178">
    <cfRule type="expression" dxfId="109" priority="110">
      <formula>$Q167&gt;$R167</formula>
    </cfRule>
    <cfRule type="expression" dxfId="108" priority="111">
      <formula>$N167="FURGONETA"</formula>
    </cfRule>
  </conditionalFormatting>
  <conditionalFormatting sqref="N167:N178">
    <cfRule type="expression" dxfId="107" priority="108">
      <formula>$Q167&gt;$R167</formula>
    </cfRule>
    <cfRule type="expression" dxfId="106" priority="109">
      <formula>$N167="FURGONETA"</formula>
    </cfRule>
  </conditionalFormatting>
  <conditionalFormatting sqref="N167:N178">
    <cfRule type="expression" dxfId="105" priority="106">
      <formula>$Q167&gt;$R167</formula>
    </cfRule>
    <cfRule type="expression" dxfId="104" priority="107">
      <formula>$N167="FURGONETA"</formula>
    </cfRule>
  </conditionalFormatting>
  <conditionalFormatting sqref="N167:N178">
    <cfRule type="expression" dxfId="103" priority="104">
      <formula>$Q167&gt;$R167</formula>
    </cfRule>
    <cfRule type="expression" dxfId="102" priority="105">
      <formula>$N167="FURGONETA"</formula>
    </cfRule>
  </conditionalFormatting>
  <conditionalFormatting sqref="N167:N178">
    <cfRule type="expression" dxfId="101" priority="102">
      <formula>$Q167&gt;$R167</formula>
    </cfRule>
    <cfRule type="expression" dxfId="100" priority="103">
      <formula>$N167="FURGONETA"</formula>
    </cfRule>
  </conditionalFormatting>
  <conditionalFormatting sqref="N167:N178">
    <cfRule type="expression" dxfId="99" priority="100">
      <formula>$Q167&gt;$R167</formula>
    </cfRule>
    <cfRule type="expression" dxfId="98" priority="101">
      <formula>$N167="FURGONETA"</formula>
    </cfRule>
  </conditionalFormatting>
  <conditionalFormatting sqref="N167:N178">
    <cfRule type="expression" dxfId="97" priority="98">
      <formula>$Q167&gt;$R167</formula>
    </cfRule>
    <cfRule type="expression" dxfId="96" priority="99">
      <formula>$N167="FURGONETA"</formula>
    </cfRule>
  </conditionalFormatting>
  <conditionalFormatting sqref="N167:N178">
    <cfRule type="expression" dxfId="95" priority="96">
      <formula>$Q167&gt;$R167</formula>
    </cfRule>
    <cfRule type="expression" dxfId="94" priority="97">
      <formula>$N167="FURGONETA"</formula>
    </cfRule>
  </conditionalFormatting>
  <conditionalFormatting sqref="N167:N178">
    <cfRule type="expression" dxfId="93" priority="94">
      <formula>$Q167&gt;$R167</formula>
    </cfRule>
    <cfRule type="expression" dxfId="92" priority="95">
      <formula>$N167="FURGONETA"</formula>
    </cfRule>
  </conditionalFormatting>
  <conditionalFormatting sqref="N167:N178">
    <cfRule type="expression" dxfId="91" priority="92">
      <formula>$Q167&gt;$R167</formula>
    </cfRule>
    <cfRule type="expression" dxfId="90" priority="93">
      <formula>$N167="FURGONETA"</formula>
    </cfRule>
  </conditionalFormatting>
  <conditionalFormatting sqref="N167:N178">
    <cfRule type="expression" dxfId="89" priority="90">
      <formula>$Q167&gt;$R167</formula>
    </cfRule>
    <cfRule type="expression" dxfId="88" priority="91">
      <formula>$N167="FURGONETA"</formula>
    </cfRule>
  </conditionalFormatting>
  <conditionalFormatting sqref="N167:N178">
    <cfRule type="expression" dxfId="87" priority="88">
      <formula>$Q167&gt;$R167</formula>
    </cfRule>
    <cfRule type="expression" dxfId="86" priority="89">
      <formula>$N167="FURGONETA"</formula>
    </cfRule>
  </conditionalFormatting>
  <conditionalFormatting sqref="N167:N178">
    <cfRule type="expression" dxfId="85" priority="86">
      <formula>$Q167&gt;$R167</formula>
    </cfRule>
    <cfRule type="expression" dxfId="84" priority="87">
      <formula>$N167="FURGONETA"</formula>
    </cfRule>
  </conditionalFormatting>
  <conditionalFormatting sqref="N184:N195">
    <cfRule type="expression" dxfId="83" priority="84">
      <formula>$Q184&gt;$R184</formula>
    </cfRule>
    <cfRule type="expression" dxfId="82" priority="85">
      <formula>$N184="FURGONETA"</formula>
    </cfRule>
  </conditionalFormatting>
  <conditionalFormatting sqref="N184:N195">
    <cfRule type="expression" dxfId="81" priority="82">
      <formula>$Q184&gt;$R184</formula>
    </cfRule>
    <cfRule type="expression" dxfId="80" priority="83">
      <formula>$N184="FURGONETA"</formula>
    </cfRule>
  </conditionalFormatting>
  <conditionalFormatting sqref="N184:N195">
    <cfRule type="expression" dxfId="79" priority="80">
      <formula>$Q184&gt;$R184</formula>
    </cfRule>
    <cfRule type="expression" dxfId="78" priority="81">
      <formula>$N184="FURGONETA"</formula>
    </cfRule>
  </conditionalFormatting>
  <conditionalFormatting sqref="N184:N195">
    <cfRule type="expression" dxfId="77" priority="78">
      <formula>$Q184&gt;$R184</formula>
    </cfRule>
    <cfRule type="expression" dxfId="76" priority="79">
      <formula>$N184="FURGONETA"</formula>
    </cfRule>
  </conditionalFormatting>
  <conditionalFormatting sqref="N184:N195">
    <cfRule type="expression" dxfId="75" priority="76">
      <formula>$Q184&gt;$R184</formula>
    </cfRule>
    <cfRule type="expression" dxfId="74" priority="77">
      <formula>$N184="FURGONETA"</formula>
    </cfRule>
  </conditionalFormatting>
  <conditionalFormatting sqref="N184:N195">
    <cfRule type="expression" dxfId="73" priority="74">
      <formula>$Q184&gt;$R184</formula>
    </cfRule>
    <cfRule type="expression" dxfId="72" priority="75">
      <formula>$N184="FURGONETA"</formula>
    </cfRule>
  </conditionalFormatting>
  <conditionalFormatting sqref="N184:N195">
    <cfRule type="expression" dxfId="71" priority="72">
      <formula>$Q184&gt;$R184</formula>
    </cfRule>
    <cfRule type="expression" dxfId="70" priority="73">
      <formula>$N184="FURGONETA"</formula>
    </cfRule>
  </conditionalFormatting>
  <conditionalFormatting sqref="N184:N195">
    <cfRule type="expression" dxfId="69" priority="70">
      <formula>$Q184&gt;$R184</formula>
    </cfRule>
    <cfRule type="expression" dxfId="68" priority="71">
      <formula>$N184="FURGONETA"</formula>
    </cfRule>
  </conditionalFormatting>
  <conditionalFormatting sqref="N184:N195">
    <cfRule type="expression" dxfId="67" priority="68">
      <formula>$Q184&gt;$R184</formula>
    </cfRule>
    <cfRule type="expression" dxfId="66" priority="69">
      <formula>$N184="FURGONETA"</formula>
    </cfRule>
  </conditionalFormatting>
  <conditionalFormatting sqref="N184:N195">
    <cfRule type="expression" dxfId="65" priority="66">
      <formula>$Q184&gt;$R184</formula>
    </cfRule>
    <cfRule type="expression" dxfId="64" priority="67">
      <formula>$N184="FURGONETA"</formula>
    </cfRule>
  </conditionalFormatting>
  <conditionalFormatting sqref="N184:N195">
    <cfRule type="expression" dxfId="63" priority="64">
      <formula>$Q184&gt;$R184</formula>
    </cfRule>
    <cfRule type="expression" dxfId="62" priority="65">
      <formula>$N184="FURGONETA"</formula>
    </cfRule>
  </conditionalFormatting>
  <conditionalFormatting sqref="N184:N195">
    <cfRule type="expression" dxfId="61" priority="62">
      <formula>$Q184&gt;$R184</formula>
    </cfRule>
    <cfRule type="expression" dxfId="60" priority="63">
      <formula>$N184="FURGONETA"</formula>
    </cfRule>
  </conditionalFormatting>
  <conditionalFormatting sqref="N184:N195">
    <cfRule type="expression" dxfId="59" priority="60">
      <formula>$Q184&gt;$R184</formula>
    </cfRule>
    <cfRule type="expression" dxfId="58" priority="61">
      <formula>$N184="FURGONETA"</formula>
    </cfRule>
  </conditionalFormatting>
  <conditionalFormatting sqref="N184:N195">
    <cfRule type="expression" dxfId="57" priority="58">
      <formula>$Q184&gt;$R184</formula>
    </cfRule>
    <cfRule type="expression" dxfId="56" priority="59">
      <formula>$N184="FURGONETA"</formula>
    </cfRule>
  </conditionalFormatting>
  <conditionalFormatting sqref="N184:N195">
    <cfRule type="expression" dxfId="55" priority="56">
      <formula>$Q184&gt;$R184</formula>
    </cfRule>
    <cfRule type="expression" dxfId="54" priority="57">
      <formula>$N184="FURGONETA"</formula>
    </cfRule>
  </conditionalFormatting>
  <conditionalFormatting sqref="N184:N195">
    <cfRule type="expression" dxfId="53" priority="54">
      <formula>$Q184&gt;$R184</formula>
    </cfRule>
    <cfRule type="expression" dxfId="52" priority="55">
      <formula>$N184="FURGONETA"</formula>
    </cfRule>
  </conditionalFormatting>
  <conditionalFormatting sqref="N184:N195">
    <cfRule type="expression" dxfId="51" priority="52">
      <formula>$Q184&gt;$R184</formula>
    </cfRule>
    <cfRule type="expression" dxfId="50" priority="53">
      <formula>$N184="FURGONETA"</formula>
    </cfRule>
  </conditionalFormatting>
  <conditionalFormatting sqref="N201:N212">
    <cfRule type="expression" dxfId="49" priority="50">
      <formula>$Q201&gt;$R201</formula>
    </cfRule>
    <cfRule type="expression" dxfId="48" priority="51">
      <formula>$N201="FURGONETA"</formula>
    </cfRule>
  </conditionalFormatting>
  <conditionalFormatting sqref="N201:N212">
    <cfRule type="expression" dxfId="47" priority="48">
      <formula>$Q201&gt;$R201</formula>
    </cfRule>
    <cfRule type="expression" dxfId="46" priority="49">
      <formula>$N201="FURGONETA"</formula>
    </cfRule>
  </conditionalFormatting>
  <conditionalFormatting sqref="N201:N212">
    <cfRule type="expression" dxfId="45" priority="46">
      <formula>$Q201&gt;$R201</formula>
    </cfRule>
    <cfRule type="expression" dxfId="44" priority="47">
      <formula>$N201="FURGONETA"</formula>
    </cfRule>
  </conditionalFormatting>
  <conditionalFormatting sqref="N201:N212">
    <cfRule type="expression" dxfId="43" priority="44">
      <formula>$Q201&gt;$R201</formula>
    </cfRule>
    <cfRule type="expression" dxfId="42" priority="45">
      <formula>$N201="FURGONETA"</formula>
    </cfRule>
  </conditionalFormatting>
  <conditionalFormatting sqref="N201:N212">
    <cfRule type="expression" dxfId="41" priority="42">
      <formula>$Q201&gt;$R201</formula>
    </cfRule>
    <cfRule type="expression" dxfId="40" priority="43">
      <formula>$N201="FURGONETA"</formula>
    </cfRule>
  </conditionalFormatting>
  <conditionalFormatting sqref="N201:N212">
    <cfRule type="expression" dxfId="39" priority="40">
      <formula>$Q201&gt;$R201</formula>
    </cfRule>
    <cfRule type="expression" dxfId="38" priority="41">
      <formula>$N201="FURGONETA"</formula>
    </cfRule>
  </conditionalFormatting>
  <conditionalFormatting sqref="N201:N212">
    <cfRule type="expression" dxfId="37" priority="38">
      <formula>$Q201&gt;$R201</formula>
    </cfRule>
    <cfRule type="expression" dxfId="36" priority="39">
      <formula>$N201="FURGONETA"</formula>
    </cfRule>
  </conditionalFormatting>
  <conditionalFormatting sqref="N201:N212">
    <cfRule type="expression" dxfId="35" priority="36">
      <formula>$Q201&gt;$R201</formula>
    </cfRule>
    <cfRule type="expression" dxfId="34" priority="37">
      <formula>$N201="FURGONETA"</formula>
    </cfRule>
  </conditionalFormatting>
  <conditionalFormatting sqref="N201:N212">
    <cfRule type="expression" dxfId="33" priority="34">
      <formula>$Q201&gt;$R201</formula>
    </cfRule>
    <cfRule type="expression" dxfId="32" priority="35">
      <formula>$N201="FURGONETA"</formula>
    </cfRule>
  </conditionalFormatting>
  <conditionalFormatting sqref="N201:N212">
    <cfRule type="expression" dxfId="31" priority="32">
      <formula>$Q201&gt;$R201</formula>
    </cfRule>
    <cfRule type="expression" dxfId="30" priority="33">
      <formula>$N201="FURGONETA"</formula>
    </cfRule>
  </conditionalFormatting>
  <conditionalFormatting sqref="N201:N212">
    <cfRule type="expression" dxfId="29" priority="30">
      <formula>$Q201&gt;$R201</formula>
    </cfRule>
    <cfRule type="expression" dxfId="28" priority="31">
      <formula>$N201="FURGONETA"</formula>
    </cfRule>
  </conditionalFormatting>
  <conditionalFormatting sqref="N201:N212">
    <cfRule type="expression" dxfId="27" priority="28">
      <formula>$Q201&gt;$R201</formula>
    </cfRule>
    <cfRule type="expression" dxfId="26" priority="29">
      <formula>$N201="FURGONETA"</formula>
    </cfRule>
  </conditionalFormatting>
  <conditionalFormatting sqref="N201:N212">
    <cfRule type="expression" dxfId="25" priority="26">
      <formula>$Q201&gt;$R201</formula>
    </cfRule>
    <cfRule type="expression" dxfId="24" priority="27">
      <formula>$N201="FURGONETA"</formula>
    </cfRule>
  </conditionalFormatting>
  <conditionalFormatting sqref="N201:N212">
    <cfRule type="expression" dxfId="23" priority="24">
      <formula>$Q201&gt;$R201</formula>
    </cfRule>
    <cfRule type="expression" dxfId="22" priority="25">
      <formula>$N201="FURGONETA"</formula>
    </cfRule>
  </conditionalFormatting>
  <conditionalFormatting sqref="N201:N212">
    <cfRule type="expression" dxfId="21" priority="22">
      <formula>$Q201&gt;$R201</formula>
    </cfRule>
    <cfRule type="expression" dxfId="20" priority="23">
      <formula>$N201="FURGONETA"</formula>
    </cfRule>
  </conditionalFormatting>
  <conditionalFormatting sqref="N201:N212">
    <cfRule type="expression" dxfId="19" priority="20">
      <formula>$Q201&gt;$R201</formula>
    </cfRule>
    <cfRule type="expression" dxfId="18" priority="21">
      <formula>$N201="FURGONETA"</formula>
    </cfRule>
  </conditionalFormatting>
  <conditionalFormatting sqref="N201:N212">
    <cfRule type="expression" dxfId="17" priority="18">
      <formula>$Q201&gt;$R201</formula>
    </cfRule>
    <cfRule type="expression" dxfId="16" priority="19">
      <formula>$N201="FURGONETA"</formula>
    </cfRule>
  </conditionalFormatting>
  <conditionalFormatting sqref="N201:N212">
    <cfRule type="expression" dxfId="15" priority="16">
      <formula>$Q201&gt;$R201</formula>
    </cfRule>
    <cfRule type="expression" dxfId="14" priority="17">
      <formula>$N201="FURGONETA"</formula>
    </cfRule>
  </conditionalFormatting>
  <conditionalFormatting sqref="N201:N212">
    <cfRule type="expression" dxfId="13" priority="14">
      <formula>$Q201&gt;$R201</formula>
    </cfRule>
    <cfRule type="expression" dxfId="12" priority="15">
      <formula>$N201="FURGONETA"</formula>
    </cfRule>
  </conditionalFormatting>
  <conditionalFormatting sqref="I10:I215">
    <cfRule type="cellIs" dxfId="11" priority="12" operator="equal">
      <formula>""</formula>
    </cfRule>
    <cfRule type="cellIs" dxfId="10" priority="13" operator="equal">
      <formula>"REVISAR CITA"</formula>
    </cfRule>
  </conditionalFormatting>
  <conditionalFormatting sqref="J10:M215">
    <cfRule type="cellIs" dxfId="9" priority="8" operator="equal">
      <formula>"ESTACION"</formula>
    </cfRule>
    <cfRule type="cellIs" dxfId="8" priority="9" operator="equal">
      <formula>"HORA"</formula>
    </cfRule>
    <cfRule type="cellIs" dxfId="7" priority="10" operator="equal">
      <formula>"DIA"</formula>
    </cfRule>
    <cfRule type="cellIs" dxfId="6" priority="11" operator="equal">
      <formula>B10</formula>
    </cfRule>
  </conditionalFormatting>
  <conditionalFormatting sqref="S10:S215 Q9:R215 J10:P215">
    <cfRule type="cellIs" dxfId="5" priority="1" stopIfTrue="1" operator="equal">
      <formula>""</formula>
    </cfRule>
  </conditionalFormatting>
  <conditionalFormatting sqref="K10:M215">
    <cfRule type="cellIs" dxfId="4" priority="6" operator="equal">
      <formula>"ERROR"</formula>
    </cfRule>
  </conditionalFormatting>
  <conditionalFormatting sqref="J10:J215">
    <cfRule type="cellIs" dxfId="3" priority="5" operator="equal">
      <formula>"COMPROBACION CITA"</formula>
    </cfRule>
  </conditionalFormatting>
  <conditionalFormatting sqref="M10:M215">
    <cfRule type="cellIs" dxfId="2" priority="4" operator="equal">
      <formula>$F10</formula>
    </cfRule>
  </conditionalFormatting>
  <conditionalFormatting sqref="N13:N26">
    <cfRule type="expression" dxfId="1" priority="2">
      <formula>$Q13&gt;$R13</formula>
    </cfRule>
    <cfRule type="expression" dxfId="0" priority="3">
      <formula>$N13="FURGONETA"</formula>
    </cfRule>
  </conditionalFormatting>
  <printOptions horizontalCentered="1"/>
  <pageMargins left="0.39370078740157483" right="0.70866141732283472" top="0.74803149606299213" bottom="0.74803149606299213" header="0" footer="0"/>
  <pageSetup paperSize="9" scale="94" orientation="landscape" horizontalDpi="360" verticalDpi="360" r:id="rId1"/>
  <headerFooter>
    <oddHeader>&amp;LFECHA IMPRESIÓN: &amp;D</oddHeader>
  </headerFooter>
  <rowBreaks count="10" manualBreakCount="10">
    <brk id="50" min="1" max="8" man="1"/>
    <brk id="64" min="1" max="8" man="1"/>
    <brk id="77" min="1" max="8" man="1"/>
    <brk id="95" min="1" max="8" man="1"/>
    <brk id="112" min="1" max="8" man="1"/>
    <brk id="129" min="1" max="8" man="1"/>
    <brk id="146" min="1" max="8" man="1"/>
    <brk id="163" min="1" max="8" man="1"/>
    <brk id="180" min="1" max="8" man="1"/>
    <brk id="197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D200"/>
  <sheetViews>
    <sheetView showGridLines="0" workbookViewId="0">
      <selection activeCell="C82" sqref="C82"/>
    </sheetView>
  </sheetViews>
  <sheetFormatPr baseColWidth="10" defaultRowHeight="15"/>
  <cols>
    <col min="1" max="2" width="11.42578125" style="82"/>
    <col min="3" max="3" width="11.85546875" style="81" bestFit="1" customWidth="1"/>
    <col min="4" max="4" width="18.5703125" style="83" customWidth="1"/>
    <col min="5" max="16384" width="11.42578125" style="81"/>
  </cols>
  <sheetData>
    <row r="1" spans="1:4">
      <c r="A1" s="79" t="s">
        <v>158</v>
      </c>
      <c r="B1" s="79" t="s">
        <v>13</v>
      </c>
      <c r="C1" s="79"/>
      <c r="D1" s="80" t="s">
        <v>159</v>
      </c>
    </row>
    <row r="2" spans="1:4">
      <c r="A2" s="82">
        <v>314</v>
      </c>
      <c r="B2" s="82" t="s">
        <v>30</v>
      </c>
      <c r="C2" s="81">
        <f t="shared" ref="C2:C65" si="0">IF(A2="","",A2)</f>
        <v>314</v>
      </c>
      <c r="D2" s="83" t="s">
        <v>137</v>
      </c>
    </row>
    <row r="3" spans="1:4">
      <c r="A3" s="82">
        <v>886</v>
      </c>
      <c r="B3" s="82" t="s">
        <v>33</v>
      </c>
      <c r="C3" s="81">
        <f t="shared" si="0"/>
        <v>886</v>
      </c>
      <c r="D3" s="83" t="s">
        <v>137</v>
      </c>
    </row>
    <row r="4" spans="1:4">
      <c r="A4" s="82">
        <v>888</v>
      </c>
      <c r="B4" s="82" t="s">
        <v>34</v>
      </c>
      <c r="C4" s="81">
        <f t="shared" si="0"/>
        <v>888</v>
      </c>
      <c r="D4" s="83" t="s">
        <v>137</v>
      </c>
    </row>
    <row r="5" spans="1:4">
      <c r="A5" s="82">
        <v>1502</v>
      </c>
      <c r="B5" s="82" t="s">
        <v>36</v>
      </c>
      <c r="C5" s="81">
        <f t="shared" si="0"/>
        <v>1502</v>
      </c>
      <c r="D5" s="83" t="s">
        <v>137</v>
      </c>
    </row>
    <row r="6" spans="1:4">
      <c r="A6" s="82">
        <v>1815</v>
      </c>
      <c r="B6" s="82" t="s">
        <v>37</v>
      </c>
      <c r="C6" s="81">
        <f t="shared" si="0"/>
        <v>1815</v>
      </c>
      <c r="D6" s="83" t="s">
        <v>137</v>
      </c>
    </row>
    <row r="7" spans="1:4">
      <c r="A7" s="82">
        <v>1817</v>
      </c>
      <c r="B7" s="82" t="s">
        <v>38</v>
      </c>
      <c r="C7" s="81">
        <f t="shared" si="0"/>
        <v>1817</v>
      </c>
      <c r="D7" s="83" t="s">
        <v>137</v>
      </c>
    </row>
    <row r="8" spans="1:4">
      <c r="A8" s="82">
        <v>1917</v>
      </c>
      <c r="B8" s="82" t="s">
        <v>39</v>
      </c>
      <c r="C8" s="81">
        <f t="shared" si="0"/>
        <v>1917</v>
      </c>
      <c r="D8" s="83" t="s">
        <v>137</v>
      </c>
    </row>
    <row r="9" spans="1:4">
      <c r="A9" s="82">
        <v>1958</v>
      </c>
      <c r="B9" s="82" t="s">
        <v>40</v>
      </c>
      <c r="C9" s="81">
        <f t="shared" si="0"/>
        <v>1958</v>
      </c>
      <c r="D9" s="83" t="s">
        <v>137</v>
      </c>
    </row>
    <row r="10" spans="1:4">
      <c r="A10" s="82">
        <v>1966</v>
      </c>
      <c r="B10" s="82" t="s">
        <v>41</v>
      </c>
      <c r="C10" s="81">
        <f t="shared" si="0"/>
        <v>1966</v>
      </c>
      <c r="D10" s="83" t="s">
        <v>137</v>
      </c>
    </row>
    <row r="11" spans="1:4">
      <c r="A11" s="82">
        <v>1967</v>
      </c>
      <c r="B11" s="82" t="s">
        <v>42</v>
      </c>
      <c r="C11" s="81">
        <f t="shared" si="0"/>
        <v>1967</v>
      </c>
      <c r="D11" s="83" t="s">
        <v>137</v>
      </c>
    </row>
    <row r="12" spans="1:4">
      <c r="A12" s="82">
        <v>1971</v>
      </c>
      <c r="B12" s="82" t="s">
        <v>43</v>
      </c>
      <c r="C12" s="81">
        <f t="shared" si="0"/>
        <v>1971</v>
      </c>
      <c r="D12" s="83" t="s">
        <v>137</v>
      </c>
    </row>
    <row r="13" spans="1:4">
      <c r="A13" s="82">
        <v>1972</v>
      </c>
      <c r="B13" s="82" t="s">
        <v>44</v>
      </c>
      <c r="C13" s="81">
        <f t="shared" si="0"/>
        <v>1972</v>
      </c>
      <c r="D13" s="83" t="s">
        <v>137</v>
      </c>
    </row>
    <row r="14" spans="1:4">
      <c r="A14" s="82">
        <v>1973</v>
      </c>
      <c r="B14" s="82" t="s">
        <v>45</v>
      </c>
      <c r="C14" s="81">
        <f t="shared" si="0"/>
        <v>1973</v>
      </c>
      <c r="D14" s="83" t="s">
        <v>137</v>
      </c>
    </row>
    <row r="15" spans="1:4">
      <c r="A15" s="82">
        <v>1974</v>
      </c>
      <c r="B15" s="82" t="s">
        <v>46</v>
      </c>
      <c r="C15" s="81">
        <f t="shared" si="0"/>
        <v>1974</v>
      </c>
      <c r="D15" s="83" t="s">
        <v>137</v>
      </c>
    </row>
    <row r="16" spans="1:4">
      <c r="A16" s="82">
        <v>1976</v>
      </c>
      <c r="B16" s="82" t="s">
        <v>47</v>
      </c>
      <c r="C16" s="81">
        <f t="shared" si="0"/>
        <v>1976</v>
      </c>
      <c r="D16" s="83" t="s">
        <v>137</v>
      </c>
    </row>
    <row r="17" spans="1:4">
      <c r="A17" s="82">
        <v>1978</v>
      </c>
      <c r="B17" s="82" t="s">
        <v>48</v>
      </c>
      <c r="C17" s="81">
        <f t="shared" si="0"/>
        <v>1978</v>
      </c>
      <c r="D17" s="83" t="s">
        <v>137</v>
      </c>
    </row>
    <row r="18" spans="1:4">
      <c r="A18" s="82">
        <v>1980</v>
      </c>
      <c r="B18" s="82" t="s">
        <v>49</v>
      </c>
      <c r="C18" s="81">
        <f t="shared" si="0"/>
        <v>1980</v>
      </c>
      <c r="D18" s="83" t="s">
        <v>137</v>
      </c>
    </row>
    <row r="19" spans="1:4">
      <c r="A19" s="82">
        <v>1982</v>
      </c>
      <c r="B19" s="82" t="s">
        <v>50</v>
      </c>
      <c r="C19" s="81">
        <f t="shared" si="0"/>
        <v>1982</v>
      </c>
      <c r="D19" s="83" t="s">
        <v>137</v>
      </c>
    </row>
    <row r="20" spans="1:4">
      <c r="A20" s="82">
        <v>1984</v>
      </c>
      <c r="B20" s="82" t="s">
        <v>51</v>
      </c>
      <c r="C20" s="81">
        <f t="shared" si="0"/>
        <v>1984</v>
      </c>
      <c r="D20" s="83" t="s">
        <v>137</v>
      </c>
    </row>
    <row r="21" spans="1:4">
      <c r="A21" s="82">
        <v>1986</v>
      </c>
      <c r="B21" s="82" t="s">
        <v>52</v>
      </c>
      <c r="C21" s="81">
        <f t="shared" si="0"/>
        <v>1986</v>
      </c>
      <c r="D21" s="83" t="s">
        <v>137</v>
      </c>
    </row>
    <row r="22" spans="1:4">
      <c r="A22" s="82">
        <v>1988</v>
      </c>
      <c r="B22" s="82" t="s">
        <v>53</v>
      </c>
      <c r="C22" s="81">
        <f t="shared" si="0"/>
        <v>1988</v>
      </c>
      <c r="D22" s="83" t="s">
        <v>137</v>
      </c>
    </row>
    <row r="23" spans="1:4">
      <c r="A23" s="82">
        <v>1990</v>
      </c>
      <c r="B23" s="82" t="s">
        <v>54</v>
      </c>
      <c r="C23" s="81">
        <f t="shared" si="0"/>
        <v>1990</v>
      </c>
      <c r="D23" s="83" t="s">
        <v>137</v>
      </c>
    </row>
    <row r="24" spans="1:4">
      <c r="A24" s="82">
        <v>1992</v>
      </c>
      <c r="B24" s="82" t="s">
        <v>55</v>
      </c>
      <c r="C24" s="81">
        <f t="shared" si="0"/>
        <v>1992</v>
      </c>
      <c r="D24" s="83" t="s">
        <v>137</v>
      </c>
    </row>
    <row r="25" spans="1:4">
      <c r="A25" s="82">
        <v>1994</v>
      </c>
      <c r="B25" s="82" t="s">
        <v>56</v>
      </c>
      <c r="C25" s="81">
        <f t="shared" si="0"/>
        <v>1994</v>
      </c>
      <c r="D25" s="83" t="s">
        <v>137</v>
      </c>
    </row>
    <row r="26" spans="1:4">
      <c r="A26" s="82">
        <v>1996</v>
      </c>
      <c r="B26" s="82" t="s">
        <v>58</v>
      </c>
      <c r="C26" s="81">
        <f t="shared" si="0"/>
        <v>1996</v>
      </c>
      <c r="D26" s="83" t="s">
        <v>137</v>
      </c>
    </row>
    <row r="27" spans="1:4">
      <c r="A27" s="82">
        <v>2318</v>
      </c>
      <c r="B27" s="82" t="s">
        <v>59</v>
      </c>
      <c r="C27" s="81">
        <f t="shared" si="0"/>
        <v>2318</v>
      </c>
      <c r="D27" s="83" t="s">
        <v>137</v>
      </c>
    </row>
    <row r="28" spans="1:4">
      <c r="A28" s="82">
        <v>2319</v>
      </c>
      <c r="B28" s="82" t="s">
        <v>60</v>
      </c>
      <c r="C28" s="81">
        <f t="shared" si="0"/>
        <v>2319</v>
      </c>
      <c r="D28" s="83" t="s">
        <v>137</v>
      </c>
    </row>
    <row r="29" spans="1:4">
      <c r="A29" s="82">
        <v>2320</v>
      </c>
      <c r="B29" s="82" t="s">
        <v>61</v>
      </c>
      <c r="C29" s="81">
        <f t="shared" si="0"/>
        <v>2320</v>
      </c>
      <c r="D29" s="83" t="s">
        <v>137</v>
      </c>
    </row>
    <row r="30" spans="1:4">
      <c r="A30" s="82">
        <v>2331</v>
      </c>
      <c r="B30" s="82" t="s">
        <v>62</v>
      </c>
      <c r="C30" s="81">
        <f t="shared" si="0"/>
        <v>2331</v>
      </c>
      <c r="D30" s="83" t="s">
        <v>137</v>
      </c>
    </row>
    <row r="31" spans="1:4">
      <c r="A31" s="82">
        <v>2332</v>
      </c>
      <c r="B31" s="82" t="s">
        <v>63</v>
      </c>
      <c r="C31" s="81">
        <f t="shared" si="0"/>
        <v>2332</v>
      </c>
      <c r="D31" s="83" t="s">
        <v>137</v>
      </c>
    </row>
    <row r="32" spans="1:4">
      <c r="A32" s="82">
        <v>2333</v>
      </c>
      <c r="B32" s="82" t="s">
        <v>64</v>
      </c>
      <c r="C32" s="81">
        <f t="shared" si="0"/>
        <v>2333</v>
      </c>
      <c r="D32" s="83" t="s">
        <v>137</v>
      </c>
    </row>
    <row r="33" spans="1:4">
      <c r="A33" s="82">
        <v>2335</v>
      </c>
      <c r="B33" s="82" t="s">
        <v>65</v>
      </c>
      <c r="C33" s="81">
        <f t="shared" si="0"/>
        <v>2335</v>
      </c>
      <c r="D33" s="83" t="s">
        <v>137</v>
      </c>
    </row>
    <row r="34" spans="1:4">
      <c r="A34" s="82">
        <v>2338</v>
      </c>
      <c r="B34" s="82" t="s">
        <v>66</v>
      </c>
      <c r="C34" s="81">
        <f t="shared" si="0"/>
        <v>2338</v>
      </c>
      <c r="D34" s="83" t="s">
        <v>137</v>
      </c>
    </row>
    <row r="35" spans="1:4">
      <c r="A35" s="82">
        <v>2339</v>
      </c>
      <c r="B35" s="82" t="s">
        <v>67</v>
      </c>
      <c r="C35" s="81">
        <f t="shared" si="0"/>
        <v>2339</v>
      </c>
      <c r="D35" s="83" t="s">
        <v>137</v>
      </c>
    </row>
    <row r="36" spans="1:4">
      <c r="A36" s="82">
        <v>2341</v>
      </c>
      <c r="B36" s="82" t="s">
        <v>68</v>
      </c>
      <c r="C36" s="81">
        <f t="shared" si="0"/>
        <v>2341</v>
      </c>
      <c r="D36" s="83" t="s">
        <v>137</v>
      </c>
    </row>
    <row r="37" spans="1:4">
      <c r="A37" s="82">
        <v>2353</v>
      </c>
      <c r="B37" s="82" t="s">
        <v>69</v>
      </c>
      <c r="C37" s="81">
        <f t="shared" si="0"/>
        <v>2353</v>
      </c>
      <c r="D37" s="83" t="s">
        <v>137</v>
      </c>
    </row>
    <row r="38" spans="1:4">
      <c r="A38" s="82">
        <v>2354</v>
      </c>
      <c r="B38" s="82" t="s">
        <v>70</v>
      </c>
      <c r="C38" s="81">
        <f t="shared" si="0"/>
        <v>2354</v>
      </c>
      <c r="D38" s="83" t="s">
        <v>137</v>
      </c>
    </row>
    <row r="39" spans="1:4">
      <c r="A39" s="82">
        <v>2357</v>
      </c>
      <c r="B39" s="82" t="s">
        <v>71</v>
      </c>
      <c r="C39" s="81">
        <f t="shared" si="0"/>
        <v>2357</v>
      </c>
      <c r="D39" s="83" t="s">
        <v>137</v>
      </c>
    </row>
    <row r="40" spans="1:4">
      <c r="A40" s="82">
        <v>2368</v>
      </c>
      <c r="B40" s="82" t="s">
        <v>72</v>
      </c>
      <c r="C40" s="81">
        <f t="shared" si="0"/>
        <v>2368</v>
      </c>
      <c r="D40" s="83" t="s">
        <v>137</v>
      </c>
    </row>
    <row r="41" spans="1:4">
      <c r="A41" s="82">
        <v>2370</v>
      </c>
      <c r="B41" s="82" t="s">
        <v>73</v>
      </c>
      <c r="C41" s="81">
        <f t="shared" si="0"/>
        <v>2370</v>
      </c>
      <c r="D41" s="83" t="s">
        <v>137</v>
      </c>
    </row>
    <row r="42" spans="1:4">
      <c r="A42" s="82">
        <v>2372</v>
      </c>
      <c r="B42" s="82" t="s">
        <v>74</v>
      </c>
      <c r="C42" s="81">
        <f t="shared" si="0"/>
        <v>2372</v>
      </c>
      <c r="D42" s="83" t="s">
        <v>137</v>
      </c>
    </row>
    <row r="43" spans="1:4">
      <c r="A43" s="82">
        <v>2374</v>
      </c>
      <c r="B43" s="82" t="s">
        <v>75</v>
      </c>
      <c r="C43" s="81">
        <f t="shared" si="0"/>
        <v>2374</v>
      </c>
      <c r="D43" s="83" t="s">
        <v>137</v>
      </c>
    </row>
    <row r="44" spans="1:4">
      <c r="A44" s="82">
        <v>2376</v>
      </c>
      <c r="B44" s="82" t="s">
        <v>76</v>
      </c>
      <c r="C44" s="81">
        <f t="shared" si="0"/>
        <v>2376</v>
      </c>
      <c r="D44" s="83" t="s">
        <v>137</v>
      </c>
    </row>
    <row r="45" spans="1:4">
      <c r="A45" s="82">
        <v>2398</v>
      </c>
      <c r="B45" s="82" t="s">
        <v>77</v>
      </c>
      <c r="C45" s="81">
        <f t="shared" si="0"/>
        <v>2398</v>
      </c>
      <c r="D45" s="83" t="s">
        <v>137</v>
      </c>
    </row>
    <row r="46" spans="1:4">
      <c r="A46" s="82">
        <v>2400</v>
      </c>
      <c r="B46" s="82" t="s">
        <v>78</v>
      </c>
      <c r="C46" s="81">
        <f t="shared" si="0"/>
        <v>2400</v>
      </c>
      <c r="D46" s="83" t="s">
        <v>137</v>
      </c>
    </row>
    <row r="47" spans="1:4">
      <c r="A47" s="82">
        <v>2424</v>
      </c>
      <c r="B47" s="82" t="s">
        <v>79</v>
      </c>
      <c r="C47" s="81">
        <f t="shared" si="0"/>
        <v>2424</v>
      </c>
      <c r="D47" s="83" t="s">
        <v>137</v>
      </c>
    </row>
    <row r="48" spans="1:4">
      <c r="A48" s="82">
        <v>2649</v>
      </c>
      <c r="B48" s="82" t="s">
        <v>80</v>
      </c>
      <c r="C48" s="81">
        <f t="shared" si="0"/>
        <v>2649</v>
      </c>
      <c r="D48" s="83" t="s">
        <v>137</v>
      </c>
    </row>
    <row r="49" spans="1:4">
      <c r="A49" s="82">
        <v>2736</v>
      </c>
      <c r="B49" s="82" t="s">
        <v>81</v>
      </c>
      <c r="C49" s="81">
        <f t="shared" si="0"/>
        <v>2736</v>
      </c>
      <c r="D49" s="83" t="s">
        <v>137</v>
      </c>
    </row>
    <row r="50" spans="1:4">
      <c r="A50" s="82">
        <v>3168</v>
      </c>
      <c r="B50" s="82" t="s">
        <v>82</v>
      </c>
      <c r="C50" s="81">
        <f t="shared" si="0"/>
        <v>3168</v>
      </c>
      <c r="D50" s="83" t="s">
        <v>137</v>
      </c>
    </row>
    <row r="51" spans="1:4">
      <c r="A51" s="82">
        <v>3234</v>
      </c>
      <c r="B51" s="82" t="s">
        <v>83</v>
      </c>
      <c r="C51" s="81">
        <f t="shared" si="0"/>
        <v>3234</v>
      </c>
      <c r="D51" s="83" t="s">
        <v>137</v>
      </c>
    </row>
    <row r="52" spans="1:4">
      <c r="A52" s="82">
        <v>3236</v>
      </c>
      <c r="B52" s="82" t="s">
        <v>84</v>
      </c>
      <c r="C52" s="81">
        <f t="shared" si="0"/>
        <v>3236</v>
      </c>
      <c r="D52" s="83" t="s">
        <v>137</v>
      </c>
    </row>
    <row r="53" spans="1:4">
      <c r="A53" s="82">
        <v>3238</v>
      </c>
      <c r="B53" s="82" t="s">
        <v>85</v>
      </c>
      <c r="C53" s="81">
        <f t="shared" si="0"/>
        <v>3238</v>
      </c>
      <c r="D53" s="83" t="s">
        <v>137</v>
      </c>
    </row>
    <row r="54" spans="1:4">
      <c r="A54" s="82">
        <v>3240</v>
      </c>
      <c r="B54" s="82" t="s">
        <v>86</v>
      </c>
      <c r="C54" s="81">
        <f t="shared" si="0"/>
        <v>3240</v>
      </c>
      <c r="D54" s="83" t="s">
        <v>137</v>
      </c>
    </row>
    <row r="55" spans="1:4">
      <c r="A55" s="82">
        <v>3242</v>
      </c>
      <c r="B55" s="82" t="s">
        <v>87</v>
      </c>
      <c r="C55" s="81">
        <f t="shared" si="0"/>
        <v>3242</v>
      </c>
      <c r="D55" s="83" t="s">
        <v>137</v>
      </c>
    </row>
    <row r="56" spans="1:4">
      <c r="A56" s="82">
        <v>3244</v>
      </c>
      <c r="B56" s="82" t="s">
        <v>88</v>
      </c>
      <c r="C56" s="81">
        <f t="shared" si="0"/>
        <v>3244</v>
      </c>
      <c r="D56" s="83" t="s">
        <v>137</v>
      </c>
    </row>
    <row r="57" spans="1:4">
      <c r="A57" s="82">
        <v>3246</v>
      </c>
      <c r="B57" s="82" t="s">
        <v>89</v>
      </c>
      <c r="C57" s="81">
        <f t="shared" si="0"/>
        <v>3246</v>
      </c>
      <c r="D57" s="83" t="s">
        <v>137</v>
      </c>
    </row>
    <row r="58" spans="1:4">
      <c r="A58" s="82">
        <v>3248</v>
      </c>
      <c r="B58" s="82" t="s">
        <v>90</v>
      </c>
      <c r="C58" s="81">
        <f t="shared" si="0"/>
        <v>3248</v>
      </c>
      <c r="D58" s="83" t="s">
        <v>137</v>
      </c>
    </row>
    <row r="59" spans="1:4">
      <c r="A59" s="82">
        <v>3250</v>
      </c>
      <c r="B59" s="82" t="s">
        <v>91</v>
      </c>
      <c r="C59" s="81">
        <f t="shared" si="0"/>
        <v>3250</v>
      </c>
      <c r="D59" s="83" t="s">
        <v>137</v>
      </c>
    </row>
    <row r="60" spans="1:4">
      <c r="A60" s="82">
        <v>3277</v>
      </c>
      <c r="B60" s="82" t="s">
        <v>92</v>
      </c>
      <c r="C60" s="81">
        <f t="shared" si="0"/>
        <v>3277</v>
      </c>
      <c r="D60" s="83" t="s">
        <v>137</v>
      </c>
    </row>
    <row r="61" spans="1:4">
      <c r="A61" s="82">
        <v>3279</v>
      </c>
      <c r="B61" s="82" t="s">
        <v>93</v>
      </c>
      <c r="C61" s="81">
        <f t="shared" si="0"/>
        <v>3279</v>
      </c>
      <c r="D61" s="83" t="s">
        <v>137</v>
      </c>
    </row>
    <row r="62" spans="1:4">
      <c r="A62" s="82">
        <v>3281</v>
      </c>
      <c r="B62" s="82" t="s">
        <v>94</v>
      </c>
      <c r="C62" s="81">
        <f t="shared" si="0"/>
        <v>3281</v>
      </c>
      <c r="D62" s="83" t="s">
        <v>137</v>
      </c>
    </row>
    <row r="63" spans="1:4">
      <c r="A63" s="82">
        <v>3283</v>
      </c>
      <c r="B63" s="82" t="s">
        <v>95</v>
      </c>
      <c r="C63" s="81">
        <f t="shared" si="0"/>
        <v>3283</v>
      </c>
      <c r="D63" s="83" t="s">
        <v>137</v>
      </c>
    </row>
    <row r="64" spans="1:4">
      <c r="A64" s="82">
        <v>3308</v>
      </c>
      <c r="B64" s="82" t="s">
        <v>96</v>
      </c>
      <c r="C64" s="81">
        <f t="shared" si="0"/>
        <v>3308</v>
      </c>
      <c r="D64" s="83" t="s">
        <v>137</v>
      </c>
    </row>
    <row r="65" spans="1:4">
      <c r="A65" s="82">
        <v>3310</v>
      </c>
      <c r="B65" s="82" t="s">
        <v>97</v>
      </c>
      <c r="C65" s="81">
        <f t="shared" si="0"/>
        <v>3310</v>
      </c>
      <c r="D65" s="83" t="s">
        <v>137</v>
      </c>
    </row>
    <row r="66" spans="1:4">
      <c r="A66" s="82">
        <v>3312</v>
      </c>
      <c r="B66" s="82" t="s">
        <v>98</v>
      </c>
      <c r="C66" s="81">
        <f t="shared" ref="C66:C129" si="1">IF(A66="","",A66)</f>
        <v>3312</v>
      </c>
      <c r="D66" s="83" t="s">
        <v>137</v>
      </c>
    </row>
    <row r="67" spans="1:4">
      <c r="A67" s="82">
        <v>3554</v>
      </c>
      <c r="B67" s="82" t="s">
        <v>99</v>
      </c>
      <c r="C67" s="81">
        <f t="shared" si="1"/>
        <v>3554</v>
      </c>
      <c r="D67" s="83" t="s">
        <v>137</v>
      </c>
    </row>
    <row r="68" spans="1:4">
      <c r="A68" s="82">
        <v>3564</v>
      </c>
      <c r="B68" s="82" t="s">
        <v>100</v>
      </c>
      <c r="C68" s="81">
        <f t="shared" si="1"/>
        <v>3564</v>
      </c>
      <c r="D68" s="83" t="s">
        <v>137</v>
      </c>
    </row>
    <row r="69" spans="1:4">
      <c r="A69" s="82">
        <v>3566</v>
      </c>
      <c r="B69" s="82" t="s">
        <v>101</v>
      </c>
      <c r="C69" s="81">
        <f t="shared" si="1"/>
        <v>3566</v>
      </c>
      <c r="D69" s="83" t="s">
        <v>137</v>
      </c>
    </row>
    <row r="70" spans="1:4">
      <c r="A70" s="82">
        <v>3782</v>
      </c>
      <c r="B70" s="82" t="s">
        <v>102</v>
      </c>
      <c r="C70" s="81">
        <f t="shared" si="1"/>
        <v>3782</v>
      </c>
      <c r="D70" s="83" t="s">
        <v>137</v>
      </c>
    </row>
    <row r="71" spans="1:4">
      <c r="A71" s="82">
        <v>3784</v>
      </c>
      <c r="B71" s="82" t="s">
        <v>103</v>
      </c>
      <c r="C71" s="81">
        <f t="shared" si="1"/>
        <v>3784</v>
      </c>
      <c r="D71" s="83" t="s">
        <v>137</v>
      </c>
    </row>
    <row r="72" spans="1:4">
      <c r="A72" s="82">
        <v>3850</v>
      </c>
      <c r="B72" s="82" t="s">
        <v>104</v>
      </c>
      <c r="C72" s="81">
        <f t="shared" si="1"/>
        <v>3850</v>
      </c>
      <c r="D72" s="83" t="s">
        <v>137</v>
      </c>
    </row>
    <row r="73" spans="1:4">
      <c r="A73" s="82">
        <v>3860</v>
      </c>
      <c r="B73" s="82" t="s">
        <v>105</v>
      </c>
      <c r="C73" s="81">
        <f t="shared" si="1"/>
        <v>3860</v>
      </c>
      <c r="D73" s="83" t="s">
        <v>137</v>
      </c>
    </row>
    <row r="74" spans="1:4">
      <c r="A74" s="82">
        <v>3862</v>
      </c>
      <c r="B74" s="82" t="s">
        <v>106</v>
      </c>
      <c r="C74" s="81">
        <f t="shared" si="1"/>
        <v>3862</v>
      </c>
      <c r="D74" s="83" t="s">
        <v>137</v>
      </c>
    </row>
    <row r="75" spans="1:4">
      <c r="A75" s="82">
        <v>5372</v>
      </c>
      <c r="B75" s="82" t="s">
        <v>107</v>
      </c>
      <c r="C75" s="81">
        <f t="shared" si="1"/>
        <v>5372</v>
      </c>
      <c r="D75" s="83" t="s">
        <v>160</v>
      </c>
    </row>
    <row r="76" spans="1:4">
      <c r="A76" s="82">
        <v>7079</v>
      </c>
      <c r="B76" s="82" t="s">
        <v>109</v>
      </c>
      <c r="C76" s="81">
        <f t="shared" si="1"/>
        <v>7079</v>
      </c>
      <c r="D76" s="83" t="s">
        <v>137</v>
      </c>
    </row>
    <row r="77" spans="1:4">
      <c r="C77" s="81" t="str">
        <f t="shared" si="1"/>
        <v/>
      </c>
    </row>
    <row r="78" spans="1:4">
      <c r="C78" s="81" t="str">
        <f t="shared" si="1"/>
        <v/>
      </c>
    </row>
    <row r="79" spans="1:4">
      <c r="C79" s="81" t="str">
        <f t="shared" si="1"/>
        <v/>
      </c>
    </row>
    <row r="80" spans="1:4">
      <c r="C80" s="81" t="str">
        <f t="shared" si="1"/>
        <v/>
      </c>
    </row>
    <row r="81" spans="3:3">
      <c r="C81" s="81" t="str">
        <f t="shared" si="1"/>
        <v/>
      </c>
    </row>
    <row r="82" spans="3:3">
      <c r="C82" s="81" t="str">
        <f t="shared" si="1"/>
        <v/>
      </c>
    </row>
    <row r="83" spans="3:3">
      <c r="C83" s="81" t="str">
        <f t="shared" si="1"/>
        <v/>
      </c>
    </row>
    <row r="84" spans="3:3">
      <c r="C84" s="81" t="str">
        <f t="shared" si="1"/>
        <v/>
      </c>
    </row>
    <row r="85" spans="3:3">
      <c r="C85" s="81" t="str">
        <f t="shared" si="1"/>
        <v/>
      </c>
    </row>
    <row r="86" spans="3:3">
      <c r="C86" s="81" t="str">
        <f t="shared" si="1"/>
        <v/>
      </c>
    </row>
    <row r="87" spans="3:3">
      <c r="C87" s="81" t="str">
        <f t="shared" si="1"/>
        <v/>
      </c>
    </row>
    <row r="88" spans="3:3">
      <c r="C88" s="81" t="str">
        <f t="shared" si="1"/>
        <v/>
      </c>
    </row>
    <row r="89" spans="3:3">
      <c r="C89" s="81" t="str">
        <f t="shared" si="1"/>
        <v/>
      </c>
    </row>
    <row r="90" spans="3:3">
      <c r="C90" s="81" t="str">
        <f t="shared" si="1"/>
        <v/>
      </c>
    </row>
    <row r="91" spans="3:3">
      <c r="C91" s="81" t="str">
        <f t="shared" si="1"/>
        <v/>
      </c>
    </row>
    <row r="92" spans="3:3">
      <c r="C92" s="81" t="str">
        <f t="shared" si="1"/>
        <v/>
      </c>
    </row>
    <row r="93" spans="3:3">
      <c r="C93" s="81" t="str">
        <f t="shared" si="1"/>
        <v/>
      </c>
    </row>
    <row r="94" spans="3:3">
      <c r="C94" s="81" t="str">
        <f t="shared" si="1"/>
        <v/>
      </c>
    </row>
    <row r="95" spans="3:3">
      <c r="C95" s="81" t="str">
        <f t="shared" si="1"/>
        <v/>
      </c>
    </row>
    <row r="96" spans="3:3">
      <c r="C96" s="81" t="str">
        <f t="shared" si="1"/>
        <v/>
      </c>
    </row>
    <row r="97" spans="3:3">
      <c r="C97" s="81" t="str">
        <f t="shared" si="1"/>
        <v/>
      </c>
    </row>
    <row r="98" spans="3:3">
      <c r="C98" s="81" t="str">
        <f t="shared" si="1"/>
        <v/>
      </c>
    </row>
    <row r="99" spans="3:3">
      <c r="C99" s="81" t="str">
        <f t="shared" si="1"/>
        <v/>
      </c>
    </row>
    <row r="100" spans="3:3">
      <c r="C100" s="81" t="str">
        <f t="shared" si="1"/>
        <v/>
      </c>
    </row>
    <row r="101" spans="3:3">
      <c r="C101" s="81" t="str">
        <f t="shared" si="1"/>
        <v/>
      </c>
    </row>
    <row r="102" spans="3:3">
      <c r="C102" s="81" t="str">
        <f t="shared" si="1"/>
        <v/>
      </c>
    </row>
    <row r="103" spans="3:3">
      <c r="C103" s="81" t="str">
        <f t="shared" si="1"/>
        <v/>
      </c>
    </row>
    <row r="104" spans="3:3">
      <c r="C104" s="81" t="str">
        <f t="shared" si="1"/>
        <v/>
      </c>
    </row>
    <row r="105" spans="3:3">
      <c r="C105" s="81" t="str">
        <f t="shared" si="1"/>
        <v/>
      </c>
    </row>
    <row r="106" spans="3:3">
      <c r="C106" s="81" t="str">
        <f t="shared" si="1"/>
        <v/>
      </c>
    </row>
    <row r="107" spans="3:3">
      <c r="C107" s="81" t="str">
        <f t="shared" si="1"/>
        <v/>
      </c>
    </row>
    <row r="108" spans="3:3">
      <c r="C108" s="81" t="str">
        <f t="shared" si="1"/>
        <v/>
      </c>
    </row>
    <row r="109" spans="3:3">
      <c r="C109" s="81" t="str">
        <f t="shared" si="1"/>
        <v/>
      </c>
    </row>
    <row r="110" spans="3:3">
      <c r="C110" s="81" t="str">
        <f t="shared" si="1"/>
        <v/>
      </c>
    </row>
    <row r="111" spans="3:3">
      <c r="C111" s="81" t="str">
        <f t="shared" si="1"/>
        <v/>
      </c>
    </row>
    <row r="112" spans="3:3">
      <c r="C112" s="81" t="str">
        <f t="shared" si="1"/>
        <v/>
      </c>
    </row>
    <row r="113" spans="3:3">
      <c r="C113" s="81" t="str">
        <f t="shared" si="1"/>
        <v/>
      </c>
    </row>
    <row r="114" spans="3:3">
      <c r="C114" s="81" t="str">
        <f t="shared" si="1"/>
        <v/>
      </c>
    </row>
    <row r="115" spans="3:3">
      <c r="C115" s="81" t="str">
        <f t="shared" si="1"/>
        <v/>
      </c>
    </row>
    <row r="116" spans="3:3">
      <c r="C116" s="81" t="str">
        <f t="shared" si="1"/>
        <v/>
      </c>
    </row>
    <row r="117" spans="3:3">
      <c r="C117" s="81" t="str">
        <f t="shared" si="1"/>
        <v/>
      </c>
    </row>
    <row r="118" spans="3:3">
      <c r="C118" s="81" t="str">
        <f t="shared" si="1"/>
        <v/>
      </c>
    </row>
    <row r="119" spans="3:3">
      <c r="C119" s="81" t="str">
        <f t="shared" si="1"/>
        <v/>
      </c>
    </row>
    <row r="120" spans="3:3">
      <c r="C120" s="81" t="str">
        <f t="shared" si="1"/>
        <v/>
      </c>
    </row>
    <row r="121" spans="3:3">
      <c r="C121" s="81" t="str">
        <f t="shared" si="1"/>
        <v/>
      </c>
    </row>
    <row r="122" spans="3:3">
      <c r="C122" s="81" t="str">
        <f t="shared" si="1"/>
        <v/>
      </c>
    </row>
    <row r="123" spans="3:3">
      <c r="C123" s="81" t="str">
        <f t="shared" si="1"/>
        <v/>
      </c>
    </row>
    <row r="124" spans="3:3">
      <c r="C124" s="81" t="str">
        <f t="shared" si="1"/>
        <v/>
      </c>
    </row>
    <row r="125" spans="3:3">
      <c r="C125" s="81" t="str">
        <f t="shared" si="1"/>
        <v/>
      </c>
    </row>
    <row r="126" spans="3:3">
      <c r="C126" s="81" t="str">
        <f t="shared" si="1"/>
        <v/>
      </c>
    </row>
    <row r="127" spans="3:3">
      <c r="C127" s="81" t="str">
        <f t="shared" si="1"/>
        <v/>
      </c>
    </row>
    <row r="128" spans="3:3">
      <c r="C128" s="81" t="str">
        <f t="shared" si="1"/>
        <v/>
      </c>
    </row>
    <row r="129" spans="3:3">
      <c r="C129" s="81" t="str">
        <f t="shared" si="1"/>
        <v/>
      </c>
    </row>
    <row r="130" spans="3:3">
      <c r="C130" s="81" t="str">
        <f t="shared" ref="C130:C193" si="2">IF(A130="","",A130)</f>
        <v/>
      </c>
    </row>
    <row r="131" spans="3:3">
      <c r="C131" s="81" t="str">
        <f t="shared" si="2"/>
        <v/>
      </c>
    </row>
    <row r="132" spans="3:3">
      <c r="C132" s="81" t="str">
        <f t="shared" si="2"/>
        <v/>
      </c>
    </row>
    <row r="133" spans="3:3">
      <c r="C133" s="81" t="str">
        <f t="shared" si="2"/>
        <v/>
      </c>
    </row>
    <row r="134" spans="3:3">
      <c r="C134" s="81" t="str">
        <f t="shared" si="2"/>
        <v/>
      </c>
    </row>
    <row r="135" spans="3:3">
      <c r="C135" s="81" t="str">
        <f t="shared" si="2"/>
        <v/>
      </c>
    </row>
    <row r="136" spans="3:3">
      <c r="C136" s="81" t="str">
        <f t="shared" si="2"/>
        <v/>
      </c>
    </row>
    <row r="137" spans="3:3">
      <c r="C137" s="81" t="str">
        <f t="shared" si="2"/>
        <v/>
      </c>
    </row>
    <row r="138" spans="3:3">
      <c r="C138" s="81" t="str">
        <f t="shared" si="2"/>
        <v/>
      </c>
    </row>
    <row r="139" spans="3:3">
      <c r="C139" s="81" t="str">
        <f t="shared" si="2"/>
        <v/>
      </c>
    </row>
    <row r="140" spans="3:3">
      <c r="C140" s="81" t="str">
        <f t="shared" si="2"/>
        <v/>
      </c>
    </row>
    <row r="141" spans="3:3">
      <c r="C141" s="81" t="str">
        <f t="shared" si="2"/>
        <v/>
      </c>
    </row>
    <row r="142" spans="3:3">
      <c r="C142" s="81" t="str">
        <f t="shared" si="2"/>
        <v/>
      </c>
    </row>
    <row r="143" spans="3:3">
      <c r="C143" s="81" t="str">
        <f t="shared" si="2"/>
        <v/>
      </c>
    </row>
    <row r="144" spans="3:3">
      <c r="C144" s="81" t="str">
        <f t="shared" si="2"/>
        <v/>
      </c>
    </row>
    <row r="145" spans="3:3">
      <c r="C145" s="81" t="str">
        <f t="shared" si="2"/>
        <v/>
      </c>
    </row>
    <row r="146" spans="3:3">
      <c r="C146" s="81" t="str">
        <f t="shared" si="2"/>
        <v/>
      </c>
    </row>
    <row r="147" spans="3:3">
      <c r="C147" s="81" t="str">
        <f t="shared" si="2"/>
        <v/>
      </c>
    </row>
    <row r="148" spans="3:3">
      <c r="C148" s="81" t="str">
        <f t="shared" si="2"/>
        <v/>
      </c>
    </row>
    <row r="149" spans="3:3">
      <c r="C149" s="81" t="str">
        <f t="shared" si="2"/>
        <v/>
      </c>
    </row>
    <row r="150" spans="3:3">
      <c r="C150" s="81" t="str">
        <f t="shared" si="2"/>
        <v/>
      </c>
    </row>
    <row r="151" spans="3:3">
      <c r="C151" s="81" t="str">
        <f t="shared" si="2"/>
        <v/>
      </c>
    </row>
    <row r="152" spans="3:3">
      <c r="C152" s="81" t="str">
        <f t="shared" si="2"/>
        <v/>
      </c>
    </row>
    <row r="153" spans="3:3">
      <c r="C153" s="81" t="str">
        <f t="shared" si="2"/>
        <v/>
      </c>
    </row>
    <row r="154" spans="3:3">
      <c r="C154" s="81" t="str">
        <f t="shared" si="2"/>
        <v/>
      </c>
    </row>
    <row r="155" spans="3:3">
      <c r="C155" s="81" t="str">
        <f t="shared" si="2"/>
        <v/>
      </c>
    </row>
    <row r="156" spans="3:3">
      <c r="C156" s="81" t="str">
        <f t="shared" si="2"/>
        <v/>
      </c>
    </row>
    <row r="157" spans="3:3">
      <c r="C157" s="81" t="str">
        <f t="shared" si="2"/>
        <v/>
      </c>
    </row>
    <row r="158" spans="3:3">
      <c r="C158" s="81" t="str">
        <f t="shared" si="2"/>
        <v/>
      </c>
    </row>
    <row r="159" spans="3:3">
      <c r="C159" s="81" t="str">
        <f t="shared" si="2"/>
        <v/>
      </c>
    </row>
    <row r="160" spans="3:3">
      <c r="C160" s="81" t="str">
        <f t="shared" si="2"/>
        <v/>
      </c>
    </row>
    <row r="161" spans="3:3">
      <c r="C161" s="81" t="str">
        <f t="shared" si="2"/>
        <v/>
      </c>
    </row>
    <row r="162" spans="3:3">
      <c r="C162" s="81" t="str">
        <f t="shared" si="2"/>
        <v/>
      </c>
    </row>
    <row r="163" spans="3:3">
      <c r="C163" s="81" t="str">
        <f t="shared" si="2"/>
        <v/>
      </c>
    </row>
    <row r="164" spans="3:3">
      <c r="C164" s="81" t="str">
        <f t="shared" si="2"/>
        <v/>
      </c>
    </row>
    <row r="165" spans="3:3">
      <c r="C165" s="81" t="str">
        <f t="shared" si="2"/>
        <v/>
      </c>
    </row>
    <row r="166" spans="3:3">
      <c r="C166" s="81" t="str">
        <f t="shared" si="2"/>
        <v/>
      </c>
    </row>
    <row r="167" spans="3:3">
      <c r="C167" s="81" t="str">
        <f t="shared" si="2"/>
        <v/>
      </c>
    </row>
    <row r="168" spans="3:3">
      <c r="C168" s="81" t="str">
        <f t="shared" si="2"/>
        <v/>
      </c>
    </row>
    <row r="169" spans="3:3">
      <c r="C169" s="81" t="str">
        <f t="shared" si="2"/>
        <v/>
      </c>
    </row>
    <row r="170" spans="3:3">
      <c r="C170" s="81" t="str">
        <f t="shared" si="2"/>
        <v/>
      </c>
    </row>
    <row r="171" spans="3:3">
      <c r="C171" s="81" t="str">
        <f t="shared" si="2"/>
        <v/>
      </c>
    </row>
    <row r="172" spans="3:3">
      <c r="C172" s="81" t="str">
        <f t="shared" si="2"/>
        <v/>
      </c>
    </row>
    <row r="173" spans="3:3">
      <c r="C173" s="81" t="str">
        <f t="shared" si="2"/>
        <v/>
      </c>
    </row>
    <row r="174" spans="3:3">
      <c r="C174" s="81" t="str">
        <f t="shared" si="2"/>
        <v/>
      </c>
    </row>
    <row r="175" spans="3:3">
      <c r="C175" s="81" t="str">
        <f t="shared" si="2"/>
        <v/>
      </c>
    </row>
    <row r="176" spans="3:3">
      <c r="C176" s="81" t="str">
        <f t="shared" si="2"/>
        <v/>
      </c>
    </row>
    <row r="177" spans="3:3">
      <c r="C177" s="81" t="str">
        <f t="shared" si="2"/>
        <v/>
      </c>
    </row>
    <row r="178" spans="3:3">
      <c r="C178" s="81" t="str">
        <f t="shared" si="2"/>
        <v/>
      </c>
    </row>
    <row r="179" spans="3:3">
      <c r="C179" s="81" t="str">
        <f t="shared" si="2"/>
        <v/>
      </c>
    </row>
    <row r="180" spans="3:3">
      <c r="C180" s="81" t="str">
        <f t="shared" si="2"/>
        <v/>
      </c>
    </row>
    <row r="181" spans="3:3">
      <c r="C181" s="81" t="str">
        <f t="shared" si="2"/>
        <v/>
      </c>
    </row>
    <row r="182" spans="3:3">
      <c r="C182" s="81" t="str">
        <f t="shared" si="2"/>
        <v/>
      </c>
    </row>
    <row r="183" spans="3:3">
      <c r="C183" s="81" t="str">
        <f t="shared" si="2"/>
        <v/>
      </c>
    </row>
    <row r="184" spans="3:3">
      <c r="C184" s="81" t="str">
        <f t="shared" si="2"/>
        <v/>
      </c>
    </row>
    <row r="185" spans="3:3">
      <c r="C185" s="81" t="str">
        <f t="shared" si="2"/>
        <v/>
      </c>
    </row>
    <row r="186" spans="3:3">
      <c r="C186" s="81" t="str">
        <f t="shared" si="2"/>
        <v/>
      </c>
    </row>
    <row r="187" spans="3:3">
      <c r="C187" s="81" t="str">
        <f t="shared" si="2"/>
        <v/>
      </c>
    </row>
    <row r="188" spans="3:3">
      <c r="C188" s="81" t="str">
        <f t="shared" si="2"/>
        <v/>
      </c>
    </row>
    <row r="189" spans="3:3">
      <c r="C189" s="81" t="str">
        <f t="shared" si="2"/>
        <v/>
      </c>
    </row>
    <row r="190" spans="3:3">
      <c r="C190" s="81" t="str">
        <f t="shared" si="2"/>
        <v/>
      </c>
    </row>
    <row r="191" spans="3:3">
      <c r="C191" s="81" t="str">
        <f t="shared" si="2"/>
        <v/>
      </c>
    </row>
    <row r="192" spans="3:3">
      <c r="C192" s="81" t="str">
        <f t="shared" si="2"/>
        <v/>
      </c>
    </row>
    <row r="193" spans="3:3">
      <c r="C193" s="81" t="str">
        <f t="shared" si="2"/>
        <v/>
      </c>
    </row>
    <row r="194" spans="3:3">
      <c r="C194" s="81" t="str">
        <f t="shared" ref="C194:C200" si="3">IF(A194="","",A194)</f>
        <v/>
      </c>
    </row>
    <row r="195" spans="3:3">
      <c r="C195" s="81" t="str">
        <f t="shared" si="3"/>
        <v/>
      </c>
    </row>
    <row r="196" spans="3:3">
      <c r="C196" s="81" t="str">
        <f t="shared" si="3"/>
        <v/>
      </c>
    </row>
    <row r="197" spans="3:3">
      <c r="C197" s="81" t="str">
        <f t="shared" si="3"/>
        <v/>
      </c>
    </row>
    <row r="198" spans="3:3">
      <c r="C198" s="81" t="str">
        <f t="shared" si="3"/>
        <v/>
      </c>
    </row>
    <row r="199" spans="3:3">
      <c r="C199" s="81" t="str">
        <f t="shared" si="3"/>
        <v/>
      </c>
    </row>
    <row r="200" spans="3:3">
      <c r="C200" s="81" t="str">
        <f t="shared" si="3"/>
        <v/>
      </c>
    </row>
  </sheetData>
  <sheetProtection password="A667" sheet="1" objects="1" scenarios="1" selectLockedCells="1" sort="0"/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Q1000"/>
  <sheetViews>
    <sheetView zoomScaleNormal="100" workbookViewId="0">
      <selection activeCell="C30" sqref="C30"/>
    </sheetView>
  </sheetViews>
  <sheetFormatPr baseColWidth="10" defaultRowHeight="21"/>
  <cols>
    <col min="1" max="1" width="23.7109375" style="84" customWidth="1"/>
    <col min="2" max="2" width="11.28515625" style="99" customWidth="1"/>
    <col min="3" max="3" width="25.85546875" style="98" customWidth="1"/>
    <col min="4" max="4" width="20.42578125" style="98" customWidth="1"/>
    <col min="5" max="5" width="19.42578125" style="98" customWidth="1"/>
    <col min="6" max="6" width="12" style="98" customWidth="1"/>
    <col min="7" max="7" width="20.42578125" style="98" customWidth="1"/>
    <col min="8" max="13" width="11.42578125" style="89"/>
    <col min="14" max="256" width="11.42578125" style="100"/>
    <col min="257" max="257" width="25.85546875" style="100" customWidth="1"/>
    <col min="258" max="261" width="20.42578125" style="100" customWidth="1"/>
    <col min="262" max="512" width="11.42578125" style="100"/>
    <col min="513" max="513" width="25.85546875" style="100" customWidth="1"/>
    <col min="514" max="517" width="20.42578125" style="100" customWidth="1"/>
    <col min="518" max="768" width="11.42578125" style="100"/>
    <col min="769" max="769" width="25.85546875" style="100" customWidth="1"/>
    <col min="770" max="773" width="20.42578125" style="100" customWidth="1"/>
    <col min="774" max="1024" width="11.42578125" style="100"/>
    <col min="1025" max="1025" width="25.85546875" style="100" customWidth="1"/>
    <col min="1026" max="1029" width="20.42578125" style="100" customWidth="1"/>
    <col min="1030" max="1280" width="11.42578125" style="100"/>
    <col min="1281" max="1281" width="25.85546875" style="100" customWidth="1"/>
    <col min="1282" max="1285" width="20.42578125" style="100" customWidth="1"/>
    <col min="1286" max="1536" width="11.42578125" style="100"/>
    <col min="1537" max="1537" width="25.85546875" style="100" customWidth="1"/>
    <col min="1538" max="1541" width="20.42578125" style="100" customWidth="1"/>
    <col min="1542" max="1792" width="11.42578125" style="100"/>
    <col min="1793" max="1793" width="25.85546875" style="100" customWidth="1"/>
    <col min="1794" max="1797" width="20.42578125" style="100" customWidth="1"/>
    <col min="1798" max="2048" width="11.42578125" style="100"/>
    <col min="2049" max="2049" width="25.85546875" style="100" customWidth="1"/>
    <col min="2050" max="2053" width="20.42578125" style="100" customWidth="1"/>
    <col min="2054" max="2304" width="11.42578125" style="100"/>
    <col min="2305" max="2305" width="25.85546875" style="100" customWidth="1"/>
    <col min="2306" max="2309" width="20.42578125" style="100" customWidth="1"/>
    <col min="2310" max="2560" width="11.42578125" style="100"/>
    <col min="2561" max="2561" width="25.85546875" style="100" customWidth="1"/>
    <col min="2562" max="2565" width="20.42578125" style="100" customWidth="1"/>
    <col min="2566" max="2816" width="11.42578125" style="100"/>
    <col min="2817" max="2817" width="25.85546875" style="100" customWidth="1"/>
    <col min="2818" max="2821" width="20.42578125" style="100" customWidth="1"/>
    <col min="2822" max="3072" width="11.42578125" style="100"/>
    <col min="3073" max="3073" width="25.85546875" style="100" customWidth="1"/>
    <col min="3074" max="3077" width="20.42578125" style="100" customWidth="1"/>
    <col min="3078" max="3328" width="11.42578125" style="100"/>
    <col min="3329" max="3329" width="25.85546875" style="100" customWidth="1"/>
    <col min="3330" max="3333" width="20.42578125" style="100" customWidth="1"/>
    <col min="3334" max="3584" width="11.42578125" style="100"/>
    <col min="3585" max="3585" width="25.85546875" style="100" customWidth="1"/>
    <col min="3586" max="3589" width="20.42578125" style="100" customWidth="1"/>
    <col min="3590" max="3840" width="11.42578125" style="100"/>
    <col min="3841" max="3841" width="25.85546875" style="100" customWidth="1"/>
    <col min="3842" max="3845" width="20.42578125" style="100" customWidth="1"/>
    <col min="3846" max="4096" width="11.42578125" style="100"/>
    <col min="4097" max="4097" width="25.85546875" style="100" customWidth="1"/>
    <col min="4098" max="4101" width="20.42578125" style="100" customWidth="1"/>
    <col min="4102" max="4352" width="11.42578125" style="100"/>
    <col min="4353" max="4353" width="25.85546875" style="100" customWidth="1"/>
    <col min="4354" max="4357" width="20.42578125" style="100" customWidth="1"/>
    <col min="4358" max="4608" width="11.42578125" style="100"/>
    <col min="4609" max="4609" width="25.85546875" style="100" customWidth="1"/>
    <col min="4610" max="4613" width="20.42578125" style="100" customWidth="1"/>
    <col min="4614" max="4864" width="11.42578125" style="100"/>
    <col min="4865" max="4865" width="25.85546875" style="100" customWidth="1"/>
    <col min="4866" max="4869" width="20.42578125" style="100" customWidth="1"/>
    <col min="4870" max="5120" width="11.42578125" style="100"/>
    <col min="5121" max="5121" width="25.85546875" style="100" customWidth="1"/>
    <col min="5122" max="5125" width="20.42578125" style="100" customWidth="1"/>
    <col min="5126" max="5376" width="11.42578125" style="100"/>
    <col min="5377" max="5377" width="25.85546875" style="100" customWidth="1"/>
    <col min="5378" max="5381" width="20.42578125" style="100" customWidth="1"/>
    <col min="5382" max="5632" width="11.42578125" style="100"/>
    <col min="5633" max="5633" width="25.85546875" style="100" customWidth="1"/>
    <col min="5634" max="5637" width="20.42578125" style="100" customWidth="1"/>
    <col min="5638" max="5888" width="11.42578125" style="100"/>
    <col min="5889" max="5889" width="25.85546875" style="100" customWidth="1"/>
    <col min="5890" max="5893" width="20.42578125" style="100" customWidth="1"/>
    <col min="5894" max="6144" width="11.42578125" style="100"/>
    <col min="6145" max="6145" width="25.85546875" style="100" customWidth="1"/>
    <col min="6146" max="6149" width="20.42578125" style="100" customWidth="1"/>
    <col min="6150" max="6400" width="11.42578125" style="100"/>
    <col min="6401" max="6401" width="25.85546875" style="100" customWidth="1"/>
    <col min="6402" max="6405" width="20.42578125" style="100" customWidth="1"/>
    <col min="6406" max="6656" width="11.42578125" style="100"/>
    <col min="6657" max="6657" width="25.85546875" style="100" customWidth="1"/>
    <col min="6658" max="6661" width="20.42578125" style="100" customWidth="1"/>
    <col min="6662" max="6912" width="11.42578125" style="100"/>
    <col min="6913" max="6913" width="25.85546875" style="100" customWidth="1"/>
    <col min="6914" max="6917" width="20.42578125" style="100" customWidth="1"/>
    <col min="6918" max="7168" width="11.42578125" style="100"/>
    <col min="7169" max="7169" width="25.85546875" style="100" customWidth="1"/>
    <col min="7170" max="7173" width="20.42578125" style="100" customWidth="1"/>
    <col min="7174" max="7424" width="11.42578125" style="100"/>
    <col min="7425" max="7425" width="25.85546875" style="100" customWidth="1"/>
    <col min="7426" max="7429" width="20.42578125" style="100" customWidth="1"/>
    <col min="7430" max="7680" width="11.42578125" style="100"/>
    <col min="7681" max="7681" width="25.85546875" style="100" customWidth="1"/>
    <col min="7682" max="7685" width="20.42578125" style="100" customWidth="1"/>
    <col min="7686" max="7936" width="11.42578125" style="100"/>
    <col min="7937" max="7937" width="25.85546875" style="100" customWidth="1"/>
    <col min="7938" max="7941" width="20.42578125" style="100" customWidth="1"/>
    <col min="7942" max="8192" width="11.42578125" style="100"/>
    <col min="8193" max="8193" width="25.85546875" style="100" customWidth="1"/>
    <col min="8194" max="8197" width="20.42578125" style="100" customWidth="1"/>
    <col min="8198" max="8448" width="11.42578125" style="100"/>
    <col min="8449" max="8449" width="25.85546875" style="100" customWidth="1"/>
    <col min="8450" max="8453" width="20.42578125" style="100" customWidth="1"/>
    <col min="8454" max="8704" width="11.42578125" style="100"/>
    <col min="8705" max="8705" width="25.85546875" style="100" customWidth="1"/>
    <col min="8706" max="8709" width="20.42578125" style="100" customWidth="1"/>
    <col min="8710" max="8960" width="11.42578125" style="100"/>
    <col min="8961" max="8961" width="25.85546875" style="100" customWidth="1"/>
    <col min="8962" max="8965" width="20.42578125" style="100" customWidth="1"/>
    <col min="8966" max="9216" width="11.42578125" style="100"/>
    <col min="9217" max="9217" width="25.85546875" style="100" customWidth="1"/>
    <col min="9218" max="9221" width="20.42578125" style="100" customWidth="1"/>
    <col min="9222" max="9472" width="11.42578125" style="100"/>
    <col min="9473" max="9473" width="25.85546875" style="100" customWidth="1"/>
    <col min="9474" max="9477" width="20.42578125" style="100" customWidth="1"/>
    <col min="9478" max="9728" width="11.42578125" style="100"/>
    <col min="9729" max="9729" width="25.85546875" style="100" customWidth="1"/>
    <col min="9730" max="9733" width="20.42578125" style="100" customWidth="1"/>
    <col min="9734" max="9984" width="11.42578125" style="100"/>
    <col min="9985" max="9985" width="25.85546875" style="100" customWidth="1"/>
    <col min="9986" max="9989" width="20.42578125" style="100" customWidth="1"/>
    <col min="9990" max="10240" width="11.42578125" style="100"/>
    <col min="10241" max="10241" width="25.85546875" style="100" customWidth="1"/>
    <col min="10242" max="10245" width="20.42578125" style="100" customWidth="1"/>
    <col min="10246" max="10496" width="11.42578125" style="100"/>
    <col min="10497" max="10497" width="25.85546875" style="100" customWidth="1"/>
    <col min="10498" max="10501" width="20.42578125" style="100" customWidth="1"/>
    <col min="10502" max="10752" width="11.42578125" style="100"/>
    <col min="10753" max="10753" width="25.85546875" style="100" customWidth="1"/>
    <col min="10754" max="10757" width="20.42578125" style="100" customWidth="1"/>
    <col min="10758" max="11008" width="11.42578125" style="100"/>
    <col min="11009" max="11009" width="25.85546875" style="100" customWidth="1"/>
    <col min="11010" max="11013" width="20.42578125" style="100" customWidth="1"/>
    <col min="11014" max="11264" width="11.42578125" style="100"/>
    <col min="11265" max="11265" width="25.85546875" style="100" customWidth="1"/>
    <col min="11266" max="11269" width="20.42578125" style="100" customWidth="1"/>
    <col min="11270" max="11520" width="11.42578125" style="100"/>
    <col min="11521" max="11521" width="25.85546875" style="100" customWidth="1"/>
    <col min="11522" max="11525" width="20.42578125" style="100" customWidth="1"/>
    <col min="11526" max="11776" width="11.42578125" style="100"/>
    <col min="11777" max="11777" width="25.85546875" style="100" customWidth="1"/>
    <col min="11778" max="11781" width="20.42578125" style="100" customWidth="1"/>
    <col min="11782" max="12032" width="11.42578125" style="100"/>
    <col min="12033" max="12033" width="25.85546875" style="100" customWidth="1"/>
    <col min="12034" max="12037" width="20.42578125" style="100" customWidth="1"/>
    <col min="12038" max="12288" width="11.42578125" style="100"/>
    <col min="12289" max="12289" width="25.85546875" style="100" customWidth="1"/>
    <col min="12290" max="12293" width="20.42578125" style="100" customWidth="1"/>
    <col min="12294" max="12544" width="11.42578125" style="100"/>
    <col min="12545" max="12545" width="25.85546875" style="100" customWidth="1"/>
    <col min="12546" max="12549" width="20.42578125" style="100" customWidth="1"/>
    <col min="12550" max="12800" width="11.42578125" style="100"/>
    <col min="12801" max="12801" width="25.85546875" style="100" customWidth="1"/>
    <col min="12802" max="12805" width="20.42578125" style="100" customWidth="1"/>
    <col min="12806" max="13056" width="11.42578125" style="100"/>
    <col min="13057" max="13057" width="25.85546875" style="100" customWidth="1"/>
    <col min="13058" max="13061" width="20.42578125" style="100" customWidth="1"/>
    <col min="13062" max="13312" width="11.42578125" style="100"/>
    <col min="13313" max="13313" width="25.85546875" style="100" customWidth="1"/>
    <col min="13314" max="13317" width="20.42578125" style="100" customWidth="1"/>
    <col min="13318" max="13568" width="11.42578125" style="100"/>
    <col min="13569" max="13569" width="25.85546875" style="100" customWidth="1"/>
    <col min="13570" max="13573" width="20.42578125" style="100" customWidth="1"/>
    <col min="13574" max="13824" width="11.42578125" style="100"/>
    <col min="13825" max="13825" width="25.85546875" style="100" customWidth="1"/>
    <col min="13826" max="13829" width="20.42578125" style="100" customWidth="1"/>
    <col min="13830" max="14080" width="11.42578125" style="100"/>
    <col min="14081" max="14081" width="25.85546875" style="100" customWidth="1"/>
    <col min="14082" max="14085" width="20.42578125" style="100" customWidth="1"/>
    <col min="14086" max="14336" width="11.42578125" style="100"/>
    <col min="14337" max="14337" width="25.85546875" style="100" customWidth="1"/>
    <col min="14338" max="14341" width="20.42578125" style="100" customWidth="1"/>
    <col min="14342" max="14592" width="11.42578125" style="100"/>
    <col min="14593" max="14593" width="25.85546875" style="100" customWidth="1"/>
    <col min="14594" max="14597" width="20.42578125" style="100" customWidth="1"/>
    <col min="14598" max="14848" width="11.42578125" style="100"/>
    <col min="14849" max="14849" width="25.85546875" style="100" customWidth="1"/>
    <col min="14850" max="14853" width="20.42578125" style="100" customWidth="1"/>
    <col min="14854" max="15104" width="11.42578125" style="100"/>
    <col min="15105" max="15105" width="25.85546875" style="100" customWidth="1"/>
    <col min="15106" max="15109" width="20.42578125" style="100" customWidth="1"/>
    <col min="15110" max="15360" width="11.42578125" style="100"/>
    <col min="15361" max="15361" width="25.85546875" style="100" customWidth="1"/>
    <col min="15362" max="15365" width="20.42578125" style="100" customWidth="1"/>
    <col min="15366" max="15616" width="11.42578125" style="100"/>
    <col min="15617" max="15617" width="25.85546875" style="100" customWidth="1"/>
    <col min="15618" max="15621" width="20.42578125" style="100" customWidth="1"/>
    <col min="15622" max="15872" width="11.42578125" style="100"/>
    <col min="15873" max="15873" width="25.85546875" style="100" customWidth="1"/>
    <col min="15874" max="15877" width="20.42578125" style="100" customWidth="1"/>
    <col min="15878" max="16128" width="11.42578125" style="100"/>
    <col min="16129" max="16129" width="25.85546875" style="100" customWidth="1"/>
    <col min="16130" max="16133" width="20.42578125" style="100" customWidth="1"/>
    <col min="16134" max="16384" width="11.42578125" style="100"/>
  </cols>
  <sheetData>
    <row r="1" spans="1:17" ht="23.25">
      <c r="A1" s="84" t="str">
        <f t="shared" ref="A1:A64" si="0">IF(E1="","",E1&amp;F1)</f>
        <v>DataHora</v>
      </c>
      <c r="B1" s="85" t="str">
        <f t="shared" ref="B1:B64" si="1">IF(E1="","",E1)</f>
        <v>Data</v>
      </c>
      <c r="C1" s="86" t="s">
        <v>161</v>
      </c>
      <c r="D1" s="87" t="s">
        <v>162</v>
      </c>
      <c r="E1" s="88" t="s">
        <v>163</v>
      </c>
      <c r="F1" s="87" t="s">
        <v>164</v>
      </c>
      <c r="G1" s="87" t="s">
        <v>165</v>
      </c>
      <c r="I1" s="100"/>
      <c r="J1" s="100"/>
      <c r="K1" s="100"/>
      <c r="L1" s="100"/>
      <c r="M1" s="100"/>
    </row>
    <row r="2" spans="1:17" ht="15.75">
      <c r="A2" s="84" t="str">
        <f t="shared" si="0"/>
        <v>453410,416666666666667</v>
      </c>
      <c r="B2" s="85">
        <f t="shared" si="1"/>
        <v>45341</v>
      </c>
      <c r="C2" s="90" t="s">
        <v>166</v>
      </c>
      <c r="D2" s="90" t="s">
        <v>167</v>
      </c>
      <c r="E2" s="91">
        <v>45341</v>
      </c>
      <c r="F2" s="92">
        <v>0.41666666666666669</v>
      </c>
      <c r="G2" s="90" t="s">
        <v>168</v>
      </c>
      <c r="H2" s="93"/>
      <c r="I2" s="100"/>
      <c r="J2" s="100"/>
      <c r="K2" s="100"/>
      <c r="L2" s="100"/>
      <c r="M2" s="100"/>
    </row>
    <row r="3" spans="1:17" ht="15.75">
      <c r="A3" s="84" t="str">
        <f t="shared" si="0"/>
        <v>453420,4375</v>
      </c>
      <c r="B3" s="85">
        <f t="shared" si="1"/>
        <v>45342</v>
      </c>
      <c r="C3" s="90" t="s">
        <v>169</v>
      </c>
      <c r="D3" s="90" t="s">
        <v>167</v>
      </c>
      <c r="E3" s="91">
        <v>45342</v>
      </c>
      <c r="F3" s="92">
        <v>0.4375</v>
      </c>
      <c r="G3" s="90" t="s">
        <v>170</v>
      </c>
      <c r="I3" s="100"/>
      <c r="J3" s="100"/>
      <c r="K3" s="100"/>
      <c r="L3" s="100"/>
      <c r="M3" s="100"/>
    </row>
    <row r="4" spans="1:17" ht="15.75">
      <c r="A4" s="84" t="str">
        <f t="shared" si="0"/>
        <v>453430,458333333333333</v>
      </c>
      <c r="B4" s="85">
        <f t="shared" si="1"/>
        <v>45343</v>
      </c>
      <c r="C4" s="90" t="s">
        <v>166</v>
      </c>
      <c r="D4" s="90" t="s">
        <v>171</v>
      </c>
      <c r="E4" s="91">
        <v>45343</v>
      </c>
      <c r="F4" s="92">
        <v>0.45833333333333331</v>
      </c>
      <c r="G4" s="90" t="s">
        <v>168</v>
      </c>
      <c r="I4" s="100"/>
      <c r="J4" s="100"/>
      <c r="K4" s="100"/>
      <c r="L4" s="100"/>
      <c r="M4" s="100"/>
    </row>
    <row r="5" spans="1:17" ht="15.75">
      <c r="A5" s="84" t="str">
        <f t="shared" si="0"/>
        <v>453440,4375</v>
      </c>
      <c r="B5" s="85">
        <f t="shared" si="1"/>
        <v>45344</v>
      </c>
      <c r="C5" s="90" t="s">
        <v>169</v>
      </c>
      <c r="D5" s="90" t="s">
        <v>171</v>
      </c>
      <c r="E5" s="91">
        <v>45344</v>
      </c>
      <c r="F5" s="92">
        <v>0.4375</v>
      </c>
      <c r="G5" s="90" t="s">
        <v>170</v>
      </c>
      <c r="I5" s="122" t="s">
        <v>176</v>
      </c>
      <c r="J5" s="122"/>
      <c r="K5" s="122"/>
      <c r="L5" s="122"/>
      <c r="M5" s="122"/>
      <c r="N5" s="122"/>
      <c r="O5" s="122"/>
      <c r="P5" s="122"/>
      <c r="Q5" s="122"/>
    </row>
    <row r="6" spans="1:17" ht="15.75">
      <c r="A6" s="84" t="str">
        <f t="shared" si="0"/>
        <v>453480,416666666666667</v>
      </c>
      <c r="B6" s="85">
        <f t="shared" si="1"/>
        <v>45348</v>
      </c>
      <c r="C6" s="90" t="s">
        <v>166</v>
      </c>
      <c r="D6" s="90" t="s">
        <v>167</v>
      </c>
      <c r="E6" s="91">
        <v>45348</v>
      </c>
      <c r="F6" s="92">
        <v>0.41666666666666669</v>
      </c>
      <c r="G6" s="90" t="s">
        <v>168</v>
      </c>
      <c r="I6" s="122"/>
      <c r="J6" s="122"/>
      <c r="K6" s="122"/>
      <c r="L6" s="122"/>
      <c r="M6" s="122"/>
      <c r="N6" s="122"/>
      <c r="O6" s="122"/>
      <c r="P6" s="122"/>
      <c r="Q6" s="122"/>
    </row>
    <row r="7" spans="1:17" ht="15.75">
      <c r="A7" s="84" t="str">
        <f t="shared" si="0"/>
        <v>453490,4375</v>
      </c>
      <c r="B7" s="85">
        <f t="shared" si="1"/>
        <v>45349</v>
      </c>
      <c r="C7" s="90" t="s">
        <v>169</v>
      </c>
      <c r="D7" s="90" t="s">
        <v>167</v>
      </c>
      <c r="E7" s="91">
        <v>45349</v>
      </c>
      <c r="F7" s="92">
        <v>0.4375</v>
      </c>
      <c r="G7" s="90" t="s">
        <v>170</v>
      </c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5.75">
      <c r="A8" s="84" t="str">
        <f t="shared" si="0"/>
        <v>453500,458333333333333</v>
      </c>
      <c r="B8" s="85">
        <f t="shared" si="1"/>
        <v>45350</v>
      </c>
      <c r="C8" s="90" t="s">
        <v>166</v>
      </c>
      <c r="D8" s="90" t="s">
        <v>171</v>
      </c>
      <c r="E8" s="91">
        <v>45350</v>
      </c>
      <c r="F8" s="92">
        <v>0.45833333333333331</v>
      </c>
      <c r="G8" s="90" t="s">
        <v>168</v>
      </c>
      <c r="I8" s="122"/>
      <c r="J8" s="122"/>
      <c r="K8" s="122"/>
      <c r="L8" s="122"/>
      <c r="M8" s="122"/>
      <c r="N8" s="122"/>
      <c r="O8" s="122"/>
      <c r="P8" s="122"/>
      <c r="Q8" s="122"/>
    </row>
    <row r="9" spans="1:17" ht="15.75">
      <c r="A9" s="84" t="str">
        <f t="shared" si="0"/>
        <v>453510,4375</v>
      </c>
      <c r="B9" s="85">
        <f t="shared" si="1"/>
        <v>45351</v>
      </c>
      <c r="C9" s="90" t="s">
        <v>166</v>
      </c>
      <c r="D9" s="90" t="s">
        <v>171</v>
      </c>
      <c r="E9" s="91">
        <v>45351</v>
      </c>
      <c r="F9" s="92">
        <v>0.4375</v>
      </c>
      <c r="G9" s="90" t="s">
        <v>170</v>
      </c>
      <c r="I9" s="122"/>
      <c r="J9" s="122"/>
      <c r="K9" s="122"/>
      <c r="L9" s="122"/>
      <c r="M9" s="122"/>
      <c r="N9" s="122"/>
      <c r="O9" s="122"/>
      <c r="P9" s="122"/>
      <c r="Q9" s="122"/>
    </row>
    <row r="10" spans="1:17" ht="15.75">
      <c r="A10" s="84" t="str">
        <f t="shared" si="0"/>
        <v>453550,416666666666667</v>
      </c>
      <c r="B10" s="85">
        <f t="shared" si="1"/>
        <v>45355</v>
      </c>
      <c r="C10" s="90" t="s">
        <v>166</v>
      </c>
      <c r="D10" s="90" t="s">
        <v>167</v>
      </c>
      <c r="E10" s="91">
        <v>45355</v>
      </c>
      <c r="F10" s="92">
        <v>0.41666666666666669</v>
      </c>
      <c r="G10" s="90" t="s">
        <v>168</v>
      </c>
      <c r="I10" s="122"/>
      <c r="J10" s="122"/>
      <c r="K10" s="122"/>
      <c r="L10" s="122"/>
      <c r="M10" s="122"/>
      <c r="N10" s="122"/>
      <c r="O10" s="122"/>
      <c r="P10" s="122"/>
      <c r="Q10" s="122"/>
    </row>
    <row r="11" spans="1:17" ht="15.75">
      <c r="A11" s="84" t="str">
        <f t="shared" si="0"/>
        <v>453570,458333333333333</v>
      </c>
      <c r="B11" s="85">
        <f t="shared" si="1"/>
        <v>45357</v>
      </c>
      <c r="C11" s="90" t="s">
        <v>166</v>
      </c>
      <c r="D11" s="90" t="s">
        <v>171</v>
      </c>
      <c r="E11" s="91">
        <v>45357</v>
      </c>
      <c r="F11" s="92">
        <v>0.45833333333333331</v>
      </c>
      <c r="G11" s="90" t="s">
        <v>168</v>
      </c>
      <c r="I11" s="122"/>
      <c r="J11" s="122"/>
      <c r="K11" s="122"/>
      <c r="L11" s="122"/>
      <c r="M11" s="122"/>
      <c r="N11" s="122"/>
      <c r="O11" s="122"/>
      <c r="P11" s="122"/>
      <c r="Q11" s="122"/>
    </row>
    <row r="12" spans="1:17" ht="15.75">
      <c r="A12" s="84" t="str">
        <f t="shared" si="0"/>
        <v>453620,416666666666667</v>
      </c>
      <c r="B12" s="85">
        <f t="shared" si="1"/>
        <v>45362</v>
      </c>
      <c r="C12" s="90" t="s">
        <v>166</v>
      </c>
      <c r="D12" s="90" t="s">
        <v>167</v>
      </c>
      <c r="E12" s="91">
        <v>45362</v>
      </c>
      <c r="F12" s="92">
        <v>0.41666666666666669</v>
      </c>
      <c r="G12" s="90" t="s">
        <v>168</v>
      </c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7" ht="15.75">
      <c r="A13" s="84" t="str">
        <f t="shared" si="0"/>
        <v>453640,458333333333333</v>
      </c>
      <c r="B13" s="85">
        <f t="shared" si="1"/>
        <v>45364</v>
      </c>
      <c r="C13" s="90" t="s">
        <v>169</v>
      </c>
      <c r="D13" s="90" t="s">
        <v>171</v>
      </c>
      <c r="E13" s="91">
        <v>45364</v>
      </c>
      <c r="F13" s="92">
        <v>0.45833333333333331</v>
      </c>
      <c r="G13" s="90" t="s">
        <v>168</v>
      </c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7" ht="15.75">
      <c r="A14" s="84" t="str">
        <f t="shared" si="0"/>
        <v>453690,416666666666667</v>
      </c>
      <c r="B14" s="85">
        <f t="shared" si="1"/>
        <v>45369</v>
      </c>
      <c r="C14" s="90" t="s">
        <v>166</v>
      </c>
      <c r="D14" s="90" t="s">
        <v>167</v>
      </c>
      <c r="E14" s="91">
        <v>45369</v>
      </c>
      <c r="F14" s="92">
        <v>0.41666666666666669</v>
      </c>
      <c r="G14" s="90" t="s">
        <v>168</v>
      </c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7" ht="15.75">
      <c r="A15" s="84" t="str">
        <f t="shared" si="0"/>
        <v>453710,458333333333333</v>
      </c>
      <c r="B15" s="85">
        <f t="shared" si="1"/>
        <v>45371</v>
      </c>
      <c r="C15" s="90" t="s">
        <v>169</v>
      </c>
      <c r="D15" s="90" t="s">
        <v>171</v>
      </c>
      <c r="E15" s="91">
        <v>45371</v>
      </c>
      <c r="F15" s="92">
        <v>0.45833333333333331</v>
      </c>
      <c r="G15" s="90" t="s">
        <v>168</v>
      </c>
      <c r="I15" s="122"/>
      <c r="J15" s="122"/>
      <c r="K15" s="122"/>
      <c r="L15" s="122"/>
      <c r="M15" s="122"/>
      <c r="N15" s="122"/>
      <c r="O15" s="122"/>
      <c r="P15" s="122"/>
      <c r="Q15" s="122"/>
    </row>
    <row r="16" spans="1:17" ht="15.75">
      <c r="A16" s="84" t="str">
        <f t="shared" si="0"/>
        <v>453760,416666666666667</v>
      </c>
      <c r="B16" s="85">
        <f t="shared" si="1"/>
        <v>45376</v>
      </c>
      <c r="C16" s="90" t="s">
        <v>166</v>
      </c>
      <c r="D16" s="90" t="s">
        <v>167</v>
      </c>
      <c r="E16" s="91">
        <v>45376</v>
      </c>
      <c r="F16" s="92">
        <v>0.41666666666666669</v>
      </c>
      <c r="G16" s="90" t="s">
        <v>168</v>
      </c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 ht="15.75">
      <c r="A17" s="84" t="str">
        <f t="shared" si="0"/>
        <v>453780,458333333333333</v>
      </c>
      <c r="B17" s="85">
        <f t="shared" si="1"/>
        <v>45378</v>
      </c>
      <c r="C17" s="90" t="s">
        <v>169</v>
      </c>
      <c r="D17" s="90" t="s">
        <v>171</v>
      </c>
      <c r="E17" s="91">
        <v>45378</v>
      </c>
      <c r="F17" s="92">
        <v>0.45833333333333331</v>
      </c>
      <c r="G17" s="90" t="s">
        <v>168</v>
      </c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ht="15.75">
      <c r="A18" s="84" t="str">
        <f t="shared" si="0"/>
        <v>453830,416666666666667</v>
      </c>
      <c r="B18" s="85">
        <f t="shared" si="1"/>
        <v>45383</v>
      </c>
      <c r="C18" s="90" t="s">
        <v>166</v>
      </c>
      <c r="D18" s="90" t="s">
        <v>167</v>
      </c>
      <c r="E18" s="91">
        <v>45383</v>
      </c>
      <c r="F18" s="92">
        <v>0.41666666666666669</v>
      </c>
      <c r="G18" s="90" t="s">
        <v>168</v>
      </c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 ht="15.75">
      <c r="A19" s="84" t="str">
        <f t="shared" si="0"/>
        <v>453850,458333333333333</v>
      </c>
      <c r="B19" s="85">
        <f t="shared" si="1"/>
        <v>45385</v>
      </c>
      <c r="C19" s="90" t="s">
        <v>169</v>
      </c>
      <c r="D19" s="90" t="s">
        <v>171</v>
      </c>
      <c r="E19" s="91">
        <v>45385</v>
      </c>
      <c r="F19" s="92">
        <v>0.45833333333333331</v>
      </c>
      <c r="G19" s="90" t="s">
        <v>168</v>
      </c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7" ht="15.75">
      <c r="A20" s="84" t="str">
        <f t="shared" si="0"/>
        <v>453900,416666666666667</v>
      </c>
      <c r="B20" s="85">
        <f t="shared" si="1"/>
        <v>45390</v>
      </c>
      <c r="C20" s="90" t="s">
        <v>169</v>
      </c>
      <c r="D20" s="90" t="s">
        <v>167</v>
      </c>
      <c r="E20" s="91">
        <v>45390</v>
      </c>
      <c r="F20" s="92">
        <v>0.41666666666666669</v>
      </c>
      <c r="G20" s="90" t="s">
        <v>168</v>
      </c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7" ht="15.75">
      <c r="A21" s="84" t="str">
        <f t="shared" si="0"/>
        <v>453920,458333333333333</v>
      </c>
      <c r="B21" s="85">
        <f t="shared" si="1"/>
        <v>45392</v>
      </c>
      <c r="C21" s="90" t="s">
        <v>169</v>
      </c>
      <c r="D21" s="90" t="s">
        <v>171</v>
      </c>
      <c r="E21" s="91">
        <v>45392</v>
      </c>
      <c r="F21" s="92">
        <v>0.45833333333333331</v>
      </c>
      <c r="G21" s="90" t="s">
        <v>168</v>
      </c>
      <c r="I21" s="122"/>
      <c r="J21" s="122"/>
      <c r="K21" s="122"/>
      <c r="L21" s="122"/>
      <c r="M21" s="122"/>
      <c r="N21" s="122"/>
      <c r="O21" s="122"/>
      <c r="P21" s="122"/>
      <c r="Q21" s="122"/>
    </row>
    <row r="22" spans="1:17" ht="15.75">
      <c r="A22" s="84" t="str">
        <f t="shared" si="0"/>
        <v>453970,416666666666667</v>
      </c>
      <c r="B22" s="85">
        <f t="shared" si="1"/>
        <v>45397</v>
      </c>
      <c r="C22" s="90" t="s">
        <v>169</v>
      </c>
      <c r="D22" s="90" t="s">
        <v>167</v>
      </c>
      <c r="E22" s="91">
        <v>45397</v>
      </c>
      <c r="F22" s="92">
        <v>0.41666666666666669</v>
      </c>
      <c r="G22" s="90" t="s">
        <v>168</v>
      </c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ht="15.75">
      <c r="A23" s="84" t="str">
        <f t="shared" si="0"/>
        <v>453990,458333333333333</v>
      </c>
      <c r="B23" s="85">
        <f t="shared" si="1"/>
        <v>45399</v>
      </c>
      <c r="C23" s="90" t="s">
        <v>169</v>
      </c>
      <c r="D23" s="90" t="s">
        <v>171</v>
      </c>
      <c r="E23" s="91">
        <v>45399</v>
      </c>
      <c r="F23" s="92">
        <v>0.45833333333333331</v>
      </c>
      <c r="G23" s="90" t="s">
        <v>168</v>
      </c>
      <c r="I23" s="122"/>
      <c r="J23" s="122"/>
      <c r="K23" s="122"/>
      <c r="L23" s="122"/>
      <c r="M23" s="122"/>
      <c r="N23" s="122"/>
      <c r="O23" s="122"/>
      <c r="P23" s="122"/>
      <c r="Q23" s="122"/>
    </row>
    <row r="24" spans="1:17" ht="15.75">
      <c r="A24" s="84" t="str">
        <f t="shared" si="0"/>
        <v>454040,416666666666667</v>
      </c>
      <c r="B24" s="85">
        <f t="shared" si="1"/>
        <v>45404</v>
      </c>
      <c r="C24" s="90" t="s">
        <v>169</v>
      </c>
      <c r="D24" s="90" t="s">
        <v>167</v>
      </c>
      <c r="E24" s="91">
        <v>45404</v>
      </c>
      <c r="F24" s="92">
        <v>0.41666666666666669</v>
      </c>
      <c r="G24" s="90" t="s">
        <v>168</v>
      </c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 ht="15.75">
      <c r="A25" s="84" t="str">
        <f t="shared" si="0"/>
        <v>454110,416666666666667</v>
      </c>
      <c r="B25" s="85">
        <f t="shared" si="1"/>
        <v>45411</v>
      </c>
      <c r="C25" s="90" t="s">
        <v>169</v>
      </c>
      <c r="D25" s="90" t="s">
        <v>167</v>
      </c>
      <c r="E25" s="91">
        <v>45411</v>
      </c>
      <c r="F25" s="92">
        <v>0.41666666666666669</v>
      </c>
      <c r="G25" s="90" t="s">
        <v>168</v>
      </c>
      <c r="I25" s="100"/>
      <c r="J25" s="100"/>
      <c r="K25" s="100"/>
      <c r="L25" s="100"/>
      <c r="M25" s="100"/>
    </row>
    <row r="26" spans="1:17" ht="15.75">
      <c r="A26" s="84" t="str">
        <f t="shared" si="0"/>
        <v>454180,416666666666667</v>
      </c>
      <c r="B26" s="85">
        <f t="shared" si="1"/>
        <v>45418</v>
      </c>
      <c r="C26" s="90" t="s">
        <v>169</v>
      </c>
      <c r="D26" s="90" t="s">
        <v>167</v>
      </c>
      <c r="E26" s="91">
        <v>45418</v>
      </c>
      <c r="F26" s="92">
        <v>0.41666666666666669</v>
      </c>
      <c r="G26" s="90" t="s">
        <v>168</v>
      </c>
      <c r="I26" s="100"/>
      <c r="J26" s="100"/>
      <c r="K26" s="100"/>
      <c r="L26" s="100"/>
      <c r="M26" s="100"/>
    </row>
    <row r="27" spans="1:17" ht="15.75">
      <c r="A27" s="84" t="str">
        <f t="shared" si="0"/>
        <v>454250,416666666666667</v>
      </c>
      <c r="B27" s="85">
        <f t="shared" si="1"/>
        <v>45425</v>
      </c>
      <c r="C27" s="90" t="s">
        <v>169</v>
      </c>
      <c r="D27" s="90" t="s">
        <v>167</v>
      </c>
      <c r="E27" s="91">
        <v>45425</v>
      </c>
      <c r="F27" s="92">
        <v>0.41666666666666669</v>
      </c>
      <c r="G27" s="90" t="s">
        <v>168</v>
      </c>
      <c r="I27" s="100"/>
      <c r="J27" s="100"/>
      <c r="K27" s="100"/>
      <c r="L27" s="100"/>
      <c r="M27" s="100"/>
    </row>
    <row r="28" spans="1:17" ht="15.75">
      <c r="A28" s="84" t="str">
        <f t="shared" si="0"/>
        <v>454320,416666666666667</v>
      </c>
      <c r="B28" s="85">
        <f t="shared" si="1"/>
        <v>45432</v>
      </c>
      <c r="C28" s="90" t="s">
        <v>169</v>
      </c>
      <c r="D28" s="90" t="s">
        <v>167</v>
      </c>
      <c r="E28" s="91">
        <v>45432</v>
      </c>
      <c r="F28" s="92">
        <v>0.41666666666666669</v>
      </c>
      <c r="G28" s="90" t="s">
        <v>168</v>
      </c>
      <c r="I28" s="100"/>
      <c r="J28" s="100"/>
      <c r="K28" s="100"/>
      <c r="L28" s="100"/>
      <c r="M28" s="100"/>
    </row>
    <row r="29" spans="1:17" ht="15.75">
      <c r="A29" s="84" t="str">
        <f t="shared" si="0"/>
        <v>454060,4375</v>
      </c>
      <c r="B29" s="85">
        <f t="shared" si="1"/>
        <v>45406</v>
      </c>
      <c r="C29" s="95" t="s">
        <v>169</v>
      </c>
      <c r="D29" s="95" t="s">
        <v>172</v>
      </c>
      <c r="E29" s="96">
        <v>45406</v>
      </c>
      <c r="F29" s="97">
        <v>0.4375</v>
      </c>
      <c r="G29" s="95" t="s">
        <v>168</v>
      </c>
      <c r="I29" s="100"/>
      <c r="J29" s="100"/>
      <c r="K29" s="100"/>
      <c r="L29" s="100"/>
      <c r="M29" s="100"/>
    </row>
    <row r="30" spans="1:17" ht="15.75">
      <c r="A30" s="84" t="str">
        <f t="shared" si="0"/>
        <v/>
      </c>
      <c r="B30" s="85" t="str">
        <f t="shared" si="1"/>
        <v/>
      </c>
      <c r="C30" s="90"/>
      <c r="D30" s="90"/>
      <c r="E30" s="91"/>
      <c r="F30" s="92"/>
      <c r="G30" s="90"/>
      <c r="I30" s="100"/>
      <c r="J30" s="100"/>
      <c r="K30" s="100"/>
      <c r="L30" s="100"/>
      <c r="M30" s="100"/>
    </row>
    <row r="31" spans="1:17" ht="15.75">
      <c r="A31" s="84" t="str">
        <f t="shared" si="0"/>
        <v/>
      </c>
      <c r="B31" s="85" t="str">
        <f t="shared" si="1"/>
        <v/>
      </c>
      <c r="C31" s="90"/>
      <c r="D31" s="90"/>
      <c r="E31" s="91"/>
      <c r="F31" s="92"/>
      <c r="G31" s="90"/>
      <c r="I31" s="100"/>
      <c r="J31" s="100"/>
      <c r="K31" s="100"/>
      <c r="L31" s="100"/>
      <c r="M31" s="100"/>
    </row>
    <row r="32" spans="1:17" ht="15.75">
      <c r="A32" s="84" t="str">
        <f t="shared" si="0"/>
        <v/>
      </c>
      <c r="B32" s="85" t="str">
        <f t="shared" si="1"/>
        <v/>
      </c>
      <c r="C32" s="90"/>
      <c r="D32" s="90"/>
      <c r="E32" s="91"/>
      <c r="F32" s="92"/>
      <c r="G32" s="90"/>
      <c r="I32" s="100"/>
      <c r="J32" s="100"/>
      <c r="K32" s="100"/>
      <c r="L32" s="100"/>
      <c r="M32" s="100"/>
    </row>
    <row r="33" spans="1:13" ht="15.75">
      <c r="A33" s="84" t="str">
        <f t="shared" si="0"/>
        <v/>
      </c>
      <c r="B33" s="85" t="str">
        <f t="shared" si="1"/>
        <v/>
      </c>
      <c r="C33" s="90"/>
      <c r="D33" s="90"/>
      <c r="E33" s="91"/>
      <c r="F33" s="92"/>
      <c r="G33" s="90"/>
      <c r="I33" s="100"/>
      <c r="J33" s="100"/>
      <c r="K33" s="100"/>
      <c r="L33" s="100"/>
      <c r="M33" s="100"/>
    </row>
    <row r="34" spans="1:13" ht="15.75">
      <c r="A34" s="84" t="str">
        <f t="shared" si="0"/>
        <v/>
      </c>
      <c r="B34" s="85" t="str">
        <f t="shared" si="1"/>
        <v/>
      </c>
      <c r="C34" s="90"/>
      <c r="D34" s="90"/>
      <c r="E34" s="91"/>
      <c r="F34" s="92"/>
      <c r="G34" s="90"/>
      <c r="I34" s="100"/>
      <c r="J34" s="100"/>
      <c r="K34" s="100"/>
      <c r="L34" s="100"/>
      <c r="M34" s="100"/>
    </row>
    <row r="35" spans="1:13" ht="15.75">
      <c r="A35" s="84" t="str">
        <f t="shared" si="0"/>
        <v/>
      </c>
      <c r="B35" s="85" t="str">
        <f t="shared" si="1"/>
        <v/>
      </c>
      <c r="C35" s="90"/>
      <c r="D35" s="90"/>
      <c r="E35" s="91"/>
      <c r="F35" s="92"/>
      <c r="G35" s="90"/>
      <c r="I35" s="100"/>
      <c r="J35" s="100"/>
      <c r="K35" s="100"/>
      <c r="L35" s="100"/>
      <c r="M35" s="100"/>
    </row>
    <row r="36" spans="1:13" ht="15.75">
      <c r="A36" s="84" t="str">
        <f t="shared" si="0"/>
        <v/>
      </c>
      <c r="B36" s="85" t="str">
        <f t="shared" si="1"/>
        <v/>
      </c>
      <c r="C36" s="90"/>
      <c r="D36" s="90"/>
      <c r="E36" s="91"/>
      <c r="F36" s="92"/>
      <c r="G36" s="90"/>
      <c r="H36" s="94"/>
      <c r="I36" s="100"/>
      <c r="J36" s="100"/>
      <c r="K36" s="100"/>
      <c r="L36" s="100"/>
      <c r="M36" s="100"/>
    </row>
    <row r="37" spans="1:13" ht="15.75">
      <c r="A37" s="84" t="str">
        <f t="shared" si="0"/>
        <v/>
      </c>
      <c r="B37" s="85" t="str">
        <f t="shared" si="1"/>
        <v/>
      </c>
      <c r="C37" s="90"/>
      <c r="D37" s="90"/>
      <c r="E37" s="91"/>
      <c r="F37" s="92"/>
      <c r="G37" s="90"/>
    </row>
    <row r="38" spans="1:13" ht="15.75">
      <c r="A38" s="84" t="str">
        <f t="shared" si="0"/>
        <v/>
      </c>
      <c r="B38" s="85" t="str">
        <f t="shared" si="1"/>
        <v/>
      </c>
      <c r="C38" s="90"/>
      <c r="D38" s="90"/>
      <c r="E38" s="91"/>
      <c r="F38" s="92"/>
      <c r="G38" s="90"/>
    </row>
    <row r="39" spans="1:13">
      <c r="A39" s="84" t="str">
        <f t="shared" si="0"/>
        <v/>
      </c>
      <c r="B39" s="85" t="str">
        <f t="shared" si="1"/>
        <v/>
      </c>
    </row>
    <row r="40" spans="1:13">
      <c r="A40" s="84" t="str">
        <f t="shared" si="0"/>
        <v/>
      </c>
      <c r="B40" s="85" t="str">
        <f t="shared" si="1"/>
        <v/>
      </c>
    </row>
    <row r="41" spans="1:13">
      <c r="A41" s="84" t="str">
        <f t="shared" si="0"/>
        <v/>
      </c>
      <c r="B41" s="85" t="str">
        <f t="shared" si="1"/>
        <v/>
      </c>
    </row>
    <row r="42" spans="1:13">
      <c r="A42" s="84" t="str">
        <f t="shared" si="0"/>
        <v/>
      </c>
      <c r="B42" s="85" t="str">
        <f t="shared" si="1"/>
        <v/>
      </c>
    </row>
    <row r="43" spans="1:13">
      <c r="A43" s="84" t="str">
        <f t="shared" si="0"/>
        <v/>
      </c>
      <c r="B43" s="85" t="str">
        <f t="shared" si="1"/>
        <v/>
      </c>
    </row>
    <row r="44" spans="1:13">
      <c r="A44" s="84" t="str">
        <f t="shared" si="0"/>
        <v/>
      </c>
      <c r="B44" s="85" t="str">
        <f t="shared" si="1"/>
        <v/>
      </c>
    </row>
    <row r="45" spans="1:13">
      <c r="A45" s="84" t="str">
        <f t="shared" si="0"/>
        <v/>
      </c>
      <c r="B45" s="85" t="str">
        <f t="shared" si="1"/>
        <v/>
      </c>
    </row>
    <row r="46" spans="1:13">
      <c r="A46" s="84" t="str">
        <f t="shared" si="0"/>
        <v/>
      </c>
      <c r="B46" s="85" t="str">
        <f t="shared" si="1"/>
        <v/>
      </c>
    </row>
    <row r="47" spans="1:13">
      <c r="A47" s="84" t="str">
        <f t="shared" si="0"/>
        <v/>
      </c>
      <c r="B47" s="85" t="str">
        <f t="shared" si="1"/>
        <v/>
      </c>
    </row>
    <row r="48" spans="1:13">
      <c r="A48" s="84" t="str">
        <f t="shared" si="0"/>
        <v/>
      </c>
      <c r="B48" s="85" t="str">
        <f t="shared" si="1"/>
        <v/>
      </c>
    </row>
    <row r="49" spans="1:2">
      <c r="A49" s="84" t="str">
        <f t="shared" si="0"/>
        <v/>
      </c>
      <c r="B49" s="85" t="str">
        <f t="shared" si="1"/>
        <v/>
      </c>
    </row>
    <row r="50" spans="1:2">
      <c r="A50" s="84" t="str">
        <f t="shared" si="0"/>
        <v/>
      </c>
      <c r="B50" s="85" t="str">
        <f t="shared" si="1"/>
        <v/>
      </c>
    </row>
    <row r="51" spans="1:2">
      <c r="A51" s="84" t="str">
        <f t="shared" si="0"/>
        <v/>
      </c>
      <c r="B51" s="85" t="str">
        <f t="shared" si="1"/>
        <v/>
      </c>
    </row>
    <row r="52" spans="1:2">
      <c r="A52" s="84" t="str">
        <f t="shared" si="0"/>
        <v/>
      </c>
      <c r="B52" s="85" t="str">
        <f t="shared" si="1"/>
        <v/>
      </c>
    </row>
    <row r="53" spans="1:2">
      <c r="A53" s="84" t="str">
        <f t="shared" si="0"/>
        <v/>
      </c>
      <c r="B53" s="85" t="str">
        <f t="shared" si="1"/>
        <v/>
      </c>
    </row>
    <row r="54" spans="1:2">
      <c r="A54" s="84" t="str">
        <f t="shared" si="0"/>
        <v/>
      </c>
      <c r="B54" s="85" t="str">
        <f t="shared" si="1"/>
        <v/>
      </c>
    </row>
    <row r="55" spans="1:2">
      <c r="A55" s="84" t="str">
        <f t="shared" si="0"/>
        <v/>
      </c>
      <c r="B55" s="85" t="str">
        <f t="shared" si="1"/>
        <v/>
      </c>
    </row>
    <row r="56" spans="1:2">
      <c r="A56" s="84" t="str">
        <f t="shared" si="0"/>
        <v/>
      </c>
      <c r="B56" s="85" t="str">
        <f t="shared" si="1"/>
        <v/>
      </c>
    </row>
    <row r="57" spans="1:2">
      <c r="A57" s="84" t="str">
        <f t="shared" si="0"/>
        <v/>
      </c>
      <c r="B57" s="85" t="str">
        <f t="shared" si="1"/>
        <v/>
      </c>
    </row>
    <row r="58" spans="1:2">
      <c r="A58" s="84" t="str">
        <f t="shared" si="0"/>
        <v/>
      </c>
      <c r="B58" s="85" t="str">
        <f t="shared" si="1"/>
        <v/>
      </c>
    </row>
    <row r="59" spans="1:2">
      <c r="A59" s="84" t="str">
        <f t="shared" si="0"/>
        <v/>
      </c>
      <c r="B59" s="85" t="str">
        <f t="shared" si="1"/>
        <v/>
      </c>
    </row>
    <row r="60" spans="1:2">
      <c r="A60" s="84" t="str">
        <f t="shared" si="0"/>
        <v/>
      </c>
      <c r="B60" s="85" t="str">
        <f t="shared" si="1"/>
        <v/>
      </c>
    </row>
    <row r="61" spans="1:2">
      <c r="A61" s="84" t="str">
        <f t="shared" si="0"/>
        <v/>
      </c>
      <c r="B61" s="85" t="str">
        <f t="shared" si="1"/>
        <v/>
      </c>
    </row>
    <row r="62" spans="1:2">
      <c r="A62" s="84" t="str">
        <f t="shared" si="0"/>
        <v/>
      </c>
      <c r="B62" s="85" t="str">
        <f t="shared" si="1"/>
        <v/>
      </c>
    </row>
    <row r="63" spans="1:2">
      <c r="A63" s="84" t="str">
        <f t="shared" si="0"/>
        <v/>
      </c>
      <c r="B63" s="85" t="str">
        <f t="shared" si="1"/>
        <v/>
      </c>
    </row>
    <row r="64" spans="1:2">
      <c r="A64" s="84" t="str">
        <f t="shared" si="0"/>
        <v/>
      </c>
      <c r="B64" s="85" t="str">
        <f t="shared" si="1"/>
        <v/>
      </c>
    </row>
    <row r="65" spans="1:2">
      <c r="A65" s="84" t="str">
        <f t="shared" ref="A65:A128" si="2">IF(E65="","",E65&amp;F65)</f>
        <v/>
      </c>
      <c r="B65" s="85" t="str">
        <f t="shared" ref="B65:B128" si="3">IF(E65="","",E65)</f>
        <v/>
      </c>
    </row>
    <row r="66" spans="1:2">
      <c r="A66" s="84" t="str">
        <f t="shared" si="2"/>
        <v/>
      </c>
      <c r="B66" s="85" t="str">
        <f t="shared" si="3"/>
        <v/>
      </c>
    </row>
    <row r="67" spans="1:2">
      <c r="A67" s="84" t="str">
        <f t="shared" si="2"/>
        <v/>
      </c>
      <c r="B67" s="85" t="str">
        <f t="shared" si="3"/>
        <v/>
      </c>
    </row>
    <row r="68" spans="1:2">
      <c r="A68" s="84" t="str">
        <f t="shared" si="2"/>
        <v/>
      </c>
      <c r="B68" s="85" t="str">
        <f t="shared" si="3"/>
        <v/>
      </c>
    </row>
    <row r="69" spans="1:2">
      <c r="A69" s="84" t="str">
        <f t="shared" si="2"/>
        <v/>
      </c>
      <c r="B69" s="85" t="str">
        <f t="shared" si="3"/>
        <v/>
      </c>
    </row>
    <row r="70" spans="1:2">
      <c r="A70" s="84" t="str">
        <f t="shared" si="2"/>
        <v/>
      </c>
      <c r="B70" s="85" t="str">
        <f t="shared" si="3"/>
        <v/>
      </c>
    </row>
    <row r="71" spans="1:2">
      <c r="A71" s="84" t="str">
        <f t="shared" si="2"/>
        <v/>
      </c>
      <c r="B71" s="85" t="str">
        <f t="shared" si="3"/>
        <v/>
      </c>
    </row>
    <row r="72" spans="1:2">
      <c r="A72" s="84" t="str">
        <f t="shared" si="2"/>
        <v/>
      </c>
      <c r="B72" s="85" t="str">
        <f t="shared" si="3"/>
        <v/>
      </c>
    </row>
    <row r="73" spans="1:2">
      <c r="A73" s="84" t="str">
        <f t="shared" si="2"/>
        <v/>
      </c>
      <c r="B73" s="85" t="str">
        <f t="shared" si="3"/>
        <v/>
      </c>
    </row>
    <row r="74" spans="1:2">
      <c r="A74" s="84" t="str">
        <f t="shared" si="2"/>
        <v/>
      </c>
      <c r="B74" s="85" t="str">
        <f t="shared" si="3"/>
        <v/>
      </c>
    </row>
    <row r="75" spans="1:2">
      <c r="A75" s="84" t="str">
        <f t="shared" si="2"/>
        <v/>
      </c>
      <c r="B75" s="85" t="str">
        <f t="shared" si="3"/>
        <v/>
      </c>
    </row>
    <row r="76" spans="1:2">
      <c r="A76" s="84" t="str">
        <f t="shared" si="2"/>
        <v/>
      </c>
      <c r="B76" s="85" t="str">
        <f t="shared" si="3"/>
        <v/>
      </c>
    </row>
    <row r="77" spans="1:2">
      <c r="A77" s="84" t="str">
        <f t="shared" si="2"/>
        <v/>
      </c>
      <c r="B77" s="85" t="str">
        <f t="shared" si="3"/>
        <v/>
      </c>
    </row>
    <row r="78" spans="1:2">
      <c r="A78" s="84" t="str">
        <f t="shared" si="2"/>
        <v/>
      </c>
      <c r="B78" s="85" t="str">
        <f t="shared" si="3"/>
        <v/>
      </c>
    </row>
    <row r="79" spans="1:2">
      <c r="A79" s="84" t="str">
        <f t="shared" si="2"/>
        <v/>
      </c>
      <c r="B79" s="85" t="str">
        <f t="shared" si="3"/>
        <v/>
      </c>
    </row>
    <row r="80" spans="1:2">
      <c r="A80" s="84" t="str">
        <f t="shared" si="2"/>
        <v/>
      </c>
      <c r="B80" s="85" t="str">
        <f t="shared" si="3"/>
        <v/>
      </c>
    </row>
    <row r="81" spans="1:2">
      <c r="A81" s="84" t="str">
        <f t="shared" si="2"/>
        <v/>
      </c>
      <c r="B81" s="85" t="str">
        <f t="shared" si="3"/>
        <v/>
      </c>
    </row>
    <row r="82" spans="1:2">
      <c r="A82" s="84" t="str">
        <f t="shared" si="2"/>
        <v/>
      </c>
      <c r="B82" s="85" t="str">
        <f t="shared" si="3"/>
        <v/>
      </c>
    </row>
    <row r="83" spans="1:2">
      <c r="A83" s="84" t="str">
        <f t="shared" si="2"/>
        <v/>
      </c>
      <c r="B83" s="85" t="str">
        <f t="shared" si="3"/>
        <v/>
      </c>
    </row>
    <row r="84" spans="1:2">
      <c r="A84" s="84" t="str">
        <f t="shared" si="2"/>
        <v/>
      </c>
      <c r="B84" s="85" t="str">
        <f t="shared" si="3"/>
        <v/>
      </c>
    </row>
    <row r="85" spans="1:2">
      <c r="A85" s="84" t="str">
        <f t="shared" si="2"/>
        <v/>
      </c>
      <c r="B85" s="85" t="str">
        <f t="shared" si="3"/>
        <v/>
      </c>
    </row>
    <row r="86" spans="1:2">
      <c r="A86" s="84" t="str">
        <f t="shared" si="2"/>
        <v/>
      </c>
      <c r="B86" s="85" t="str">
        <f t="shared" si="3"/>
        <v/>
      </c>
    </row>
    <row r="87" spans="1:2">
      <c r="A87" s="84" t="str">
        <f t="shared" si="2"/>
        <v/>
      </c>
      <c r="B87" s="85" t="str">
        <f t="shared" si="3"/>
        <v/>
      </c>
    </row>
    <row r="88" spans="1:2">
      <c r="A88" s="84" t="str">
        <f t="shared" si="2"/>
        <v/>
      </c>
      <c r="B88" s="85" t="str">
        <f t="shared" si="3"/>
        <v/>
      </c>
    </row>
    <row r="89" spans="1:2">
      <c r="A89" s="84" t="str">
        <f t="shared" si="2"/>
        <v/>
      </c>
      <c r="B89" s="85" t="str">
        <f t="shared" si="3"/>
        <v/>
      </c>
    </row>
    <row r="90" spans="1:2">
      <c r="A90" s="84" t="str">
        <f t="shared" si="2"/>
        <v/>
      </c>
      <c r="B90" s="85" t="str">
        <f t="shared" si="3"/>
        <v/>
      </c>
    </row>
    <row r="91" spans="1:2">
      <c r="A91" s="84" t="str">
        <f t="shared" si="2"/>
        <v/>
      </c>
      <c r="B91" s="85" t="str">
        <f t="shared" si="3"/>
        <v/>
      </c>
    </row>
    <row r="92" spans="1:2">
      <c r="A92" s="84" t="str">
        <f t="shared" si="2"/>
        <v/>
      </c>
      <c r="B92" s="85" t="str">
        <f t="shared" si="3"/>
        <v/>
      </c>
    </row>
    <row r="93" spans="1:2">
      <c r="A93" s="84" t="str">
        <f t="shared" si="2"/>
        <v/>
      </c>
      <c r="B93" s="85" t="str">
        <f t="shared" si="3"/>
        <v/>
      </c>
    </row>
    <row r="94" spans="1:2">
      <c r="A94" s="84" t="str">
        <f t="shared" si="2"/>
        <v/>
      </c>
      <c r="B94" s="85" t="str">
        <f t="shared" si="3"/>
        <v/>
      </c>
    </row>
    <row r="95" spans="1:2">
      <c r="A95" s="84" t="str">
        <f t="shared" si="2"/>
        <v/>
      </c>
      <c r="B95" s="85" t="str">
        <f t="shared" si="3"/>
        <v/>
      </c>
    </row>
    <row r="96" spans="1:2">
      <c r="A96" s="84" t="str">
        <f t="shared" si="2"/>
        <v/>
      </c>
      <c r="B96" s="85" t="str">
        <f t="shared" si="3"/>
        <v/>
      </c>
    </row>
    <row r="97" spans="1:2">
      <c r="A97" s="84" t="str">
        <f t="shared" si="2"/>
        <v/>
      </c>
      <c r="B97" s="85" t="str">
        <f t="shared" si="3"/>
        <v/>
      </c>
    </row>
    <row r="98" spans="1:2">
      <c r="A98" s="84" t="str">
        <f t="shared" si="2"/>
        <v/>
      </c>
      <c r="B98" s="85" t="str">
        <f t="shared" si="3"/>
        <v/>
      </c>
    </row>
    <row r="99" spans="1:2">
      <c r="A99" s="84" t="str">
        <f t="shared" si="2"/>
        <v/>
      </c>
      <c r="B99" s="85" t="str">
        <f t="shared" si="3"/>
        <v/>
      </c>
    </row>
    <row r="100" spans="1:2">
      <c r="A100" s="84" t="str">
        <f t="shared" si="2"/>
        <v/>
      </c>
      <c r="B100" s="85" t="str">
        <f t="shared" si="3"/>
        <v/>
      </c>
    </row>
    <row r="101" spans="1:2">
      <c r="A101" s="84" t="str">
        <f t="shared" si="2"/>
        <v/>
      </c>
      <c r="B101" s="85" t="str">
        <f t="shared" si="3"/>
        <v/>
      </c>
    </row>
    <row r="102" spans="1:2">
      <c r="A102" s="84" t="str">
        <f t="shared" si="2"/>
        <v/>
      </c>
      <c r="B102" s="85" t="str">
        <f t="shared" si="3"/>
        <v/>
      </c>
    </row>
    <row r="103" spans="1:2">
      <c r="A103" s="84" t="str">
        <f t="shared" si="2"/>
        <v/>
      </c>
      <c r="B103" s="85" t="str">
        <f t="shared" si="3"/>
        <v/>
      </c>
    </row>
    <row r="104" spans="1:2">
      <c r="A104" s="84" t="str">
        <f t="shared" si="2"/>
        <v/>
      </c>
      <c r="B104" s="85" t="str">
        <f t="shared" si="3"/>
        <v/>
      </c>
    </row>
    <row r="105" spans="1:2">
      <c r="A105" s="84" t="str">
        <f t="shared" si="2"/>
        <v/>
      </c>
      <c r="B105" s="85" t="str">
        <f t="shared" si="3"/>
        <v/>
      </c>
    </row>
    <row r="106" spans="1:2">
      <c r="A106" s="84" t="str">
        <f t="shared" si="2"/>
        <v/>
      </c>
      <c r="B106" s="85" t="str">
        <f t="shared" si="3"/>
        <v/>
      </c>
    </row>
    <row r="107" spans="1:2">
      <c r="A107" s="84" t="str">
        <f t="shared" si="2"/>
        <v/>
      </c>
      <c r="B107" s="85" t="str">
        <f t="shared" si="3"/>
        <v/>
      </c>
    </row>
    <row r="108" spans="1:2">
      <c r="A108" s="84" t="str">
        <f t="shared" si="2"/>
        <v/>
      </c>
      <c r="B108" s="85" t="str">
        <f t="shared" si="3"/>
        <v/>
      </c>
    </row>
    <row r="109" spans="1:2">
      <c r="A109" s="84" t="str">
        <f t="shared" si="2"/>
        <v/>
      </c>
      <c r="B109" s="85" t="str">
        <f t="shared" si="3"/>
        <v/>
      </c>
    </row>
    <row r="110" spans="1:2">
      <c r="A110" s="84" t="str">
        <f t="shared" si="2"/>
        <v/>
      </c>
      <c r="B110" s="85" t="str">
        <f t="shared" si="3"/>
        <v/>
      </c>
    </row>
    <row r="111" spans="1:2">
      <c r="A111" s="84" t="str">
        <f t="shared" si="2"/>
        <v/>
      </c>
      <c r="B111" s="85" t="str">
        <f t="shared" si="3"/>
        <v/>
      </c>
    </row>
    <row r="112" spans="1:2">
      <c r="A112" s="84" t="str">
        <f t="shared" si="2"/>
        <v/>
      </c>
      <c r="B112" s="85" t="str">
        <f t="shared" si="3"/>
        <v/>
      </c>
    </row>
    <row r="113" spans="1:2">
      <c r="A113" s="84" t="str">
        <f t="shared" si="2"/>
        <v/>
      </c>
      <c r="B113" s="85" t="str">
        <f t="shared" si="3"/>
        <v/>
      </c>
    </row>
    <row r="114" spans="1:2">
      <c r="A114" s="84" t="str">
        <f t="shared" si="2"/>
        <v/>
      </c>
      <c r="B114" s="85" t="str">
        <f t="shared" si="3"/>
        <v/>
      </c>
    </row>
    <row r="115" spans="1:2">
      <c r="A115" s="84" t="str">
        <f t="shared" si="2"/>
        <v/>
      </c>
      <c r="B115" s="85" t="str">
        <f t="shared" si="3"/>
        <v/>
      </c>
    </row>
    <row r="116" spans="1:2">
      <c r="A116" s="84" t="str">
        <f t="shared" si="2"/>
        <v/>
      </c>
      <c r="B116" s="85" t="str">
        <f t="shared" si="3"/>
        <v/>
      </c>
    </row>
    <row r="117" spans="1:2">
      <c r="A117" s="84" t="str">
        <f t="shared" si="2"/>
        <v/>
      </c>
      <c r="B117" s="85" t="str">
        <f t="shared" si="3"/>
        <v/>
      </c>
    </row>
    <row r="118" spans="1:2">
      <c r="A118" s="84" t="str">
        <f t="shared" si="2"/>
        <v/>
      </c>
      <c r="B118" s="85" t="str">
        <f t="shared" si="3"/>
        <v/>
      </c>
    </row>
    <row r="119" spans="1:2">
      <c r="A119" s="84" t="str">
        <f t="shared" si="2"/>
        <v/>
      </c>
      <c r="B119" s="85" t="str">
        <f t="shared" si="3"/>
        <v/>
      </c>
    </row>
    <row r="120" spans="1:2">
      <c r="A120" s="84" t="str">
        <f t="shared" si="2"/>
        <v/>
      </c>
      <c r="B120" s="85" t="str">
        <f t="shared" si="3"/>
        <v/>
      </c>
    </row>
    <row r="121" spans="1:2">
      <c r="A121" s="84" t="str">
        <f t="shared" si="2"/>
        <v/>
      </c>
      <c r="B121" s="85" t="str">
        <f t="shared" si="3"/>
        <v/>
      </c>
    </row>
    <row r="122" spans="1:2">
      <c r="A122" s="84" t="str">
        <f t="shared" si="2"/>
        <v/>
      </c>
      <c r="B122" s="85" t="str">
        <f t="shared" si="3"/>
        <v/>
      </c>
    </row>
    <row r="123" spans="1:2">
      <c r="A123" s="84" t="str">
        <f t="shared" si="2"/>
        <v/>
      </c>
      <c r="B123" s="85" t="str">
        <f t="shared" si="3"/>
        <v/>
      </c>
    </row>
    <row r="124" spans="1:2">
      <c r="A124" s="84" t="str">
        <f t="shared" si="2"/>
        <v/>
      </c>
      <c r="B124" s="85" t="str">
        <f t="shared" si="3"/>
        <v/>
      </c>
    </row>
    <row r="125" spans="1:2">
      <c r="A125" s="84" t="str">
        <f t="shared" si="2"/>
        <v/>
      </c>
      <c r="B125" s="85" t="str">
        <f t="shared" si="3"/>
        <v/>
      </c>
    </row>
    <row r="126" spans="1:2">
      <c r="A126" s="84" t="str">
        <f t="shared" si="2"/>
        <v/>
      </c>
      <c r="B126" s="85" t="str">
        <f t="shared" si="3"/>
        <v/>
      </c>
    </row>
    <row r="127" spans="1:2">
      <c r="A127" s="84" t="str">
        <f t="shared" si="2"/>
        <v/>
      </c>
      <c r="B127" s="85" t="str">
        <f t="shared" si="3"/>
        <v/>
      </c>
    </row>
    <row r="128" spans="1:2">
      <c r="A128" s="84" t="str">
        <f t="shared" si="2"/>
        <v/>
      </c>
      <c r="B128" s="85" t="str">
        <f t="shared" si="3"/>
        <v/>
      </c>
    </row>
    <row r="129" spans="1:2">
      <c r="A129" s="84" t="str">
        <f t="shared" ref="A129:A192" si="4">IF(E129="","",E129&amp;F129)</f>
        <v/>
      </c>
      <c r="B129" s="85" t="str">
        <f t="shared" ref="B129:B192" si="5">IF(E129="","",E129)</f>
        <v/>
      </c>
    </row>
    <row r="130" spans="1:2">
      <c r="A130" s="84" t="str">
        <f t="shared" si="4"/>
        <v/>
      </c>
      <c r="B130" s="85" t="str">
        <f t="shared" si="5"/>
        <v/>
      </c>
    </row>
    <row r="131" spans="1:2">
      <c r="A131" s="84" t="str">
        <f t="shared" si="4"/>
        <v/>
      </c>
      <c r="B131" s="85" t="str">
        <f t="shared" si="5"/>
        <v/>
      </c>
    </row>
    <row r="132" spans="1:2">
      <c r="A132" s="84" t="str">
        <f t="shared" si="4"/>
        <v/>
      </c>
      <c r="B132" s="85" t="str">
        <f t="shared" si="5"/>
        <v/>
      </c>
    </row>
    <row r="133" spans="1:2">
      <c r="A133" s="84" t="str">
        <f t="shared" si="4"/>
        <v/>
      </c>
      <c r="B133" s="85" t="str">
        <f t="shared" si="5"/>
        <v/>
      </c>
    </row>
    <row r="134" spans="1:2">
      <c r="A134" s="84" t="str">
        <f t="shared" si="4"/>
        <v/>
      </c>
      <c r="B134" s="85" t="str">
        <f t="shared" si="5"/>
        <v/>
      </c>
    </row>
    <row r="135" spans="1:2">
      <c r="A135" s="84" t="str">
        <f t="shared" si="4"/>
        <v/>
      </c>
      <c r="B135" s="85" t="str">
        <f t="shared" si="5"/>
        <v/>
      </c>
    </row>
    <row r="136" spans="1:2">
      <c r="A136" s="84" t="str">
        <f t="shared" si="4"/>
        <v/>
      </c>
      <c r="B136" s="85" t="str">
        <f t="shared" si="5"/>
        <v/>
      </c>
    </row>
    <row r="137" spans="1:2">
      <c r="A137" s="84" t="str">
        <f t="shared" si="4"/>
        <v/>
      </c>
      <c r="B137" s="85" t="str">
        <f t="shared" si="5"/>
        <v/>
      </c>
    </row>
    <row r="138" spans="1:2">
      <c r="A138" s="84" t="str">
        <f t="shared" si="4"/>
        <v/>
      </c>
      <c r="B138" s="85" t="str">
        <f t="shared" si="5"/>
        <v/>
      </c>
    </row>
    <row r="139" spans="1:2">
      <c r="A139" s="84" t="str">
        <f t="shared" si="4"/>
        <v/>
      </c>
      <c r="B139" s="85" t="str">
        <f t="shared" si="5"/>
        <v/>
      </c>
    </row>
    <row r="140" spans="1:2">
      <c r="A140" s="84" t="str">
        <f t="shared" si="4"/>
        <v/>
      </c>
      <c r="B140" s="85" t="str">
        <f t="shared" si="5"/>
        <v/>
      </c>
    </row>
    <row r="141" spans="1:2">
      <c r="A141" s="84" t="str">
        <f t="shared" si="4"/>
        <v/>
      </c>
      <c r="B141" s="85" t="str">
        <f t="shared" si="5"/>
        <v/>
      </c>
    </row>
    <row r="142" spans="1:2">
      <c r="A142" s="84" t="str">
        <f t="shared" si="4"/>
        <v/>
      </c>
      <c r="B142" s="85" t="str">
        <f t="shared" si="5"/>
        <v/>
      </c>
    </row>
    <row r="143" spans="1:2">
      <c r="A143" s="84" t="str">
        <f t="shared" si="4"/>
        <v/>
      </c>
      <c r="B143" s="85" t="str">
        <f t="shared" si="5"/>
        <v/>
      </c>
    </row>
    <row r="144" spans="1:2">
      <c r="A144" s="84" t="str">
        <f t="shared" si="4"/>
        <v/>
      </c>
      <c r="B144" s="85" t="str">
        <f t="shared" si="5"/>
        <v/>
      </c>
    </row>
    <row r="145" spans="1:2">
      <c r="A145" s="84" t="str">
        <f t="shared" si="4"/>
        <v/>
      </c>
      <c r="B145" s="85" t="str">
        <f t="shared" si="5"/>
        <v/>
      </c>
    </row>
    <row r="146" spans="1:2">
      <c r="A146" s="84" t="str">
        <f t="shared" si="4"/>
        <v/>
      </c>
      <c r="B146" s="85" t="str">
        <f t="shared" si="5"/>
        <v/>
      </c>
    </row>
    <row r="147" spans="1:2">
      <c r="A147" s="84" t="str">
        <f t="shared" si="4"/>
        <v/>
      </c>
      <c r="B147" s="85" t="str">
        <f t="shared" si="5"/>
        <v/>
      </c>
    </row>
    <row r="148" spans="1:2">
      <c r="A148" s="84" t="str">
        <f t="shared" si="4"/>
        <v/>
      </c>
      <c r="B148" s="85" t="str">
        <f t="shared" si="5"/>
        <v/>
      </c>
    </row>
    <row r="149" spans="1:2">
      <c r="A149" s="84" t="str">
        <f t="shared" si="4"/>
        <v/>
      </c>
      <c r="B149" s="85" t="str">
        <f t="shared" si="5"/>
        <v/>
      </c>
    </row>
    <row r="150" spans="1:2">
      <c r="A150" s="84" t="str">
        <f t="shared" si="4"/>
        <v/>
      </c>
      <c r="B150" s="85" t="str">
        <f t="shared" si="5"/>
        <v/>
      </c>
    </row>
    <row r="151" spans="1:2">
      <c r="A151" s="84" t="str">
        <f t="shared" si="4"/>
        <v/>
      </c>
      <c r="B151" s="85" t="str">
        <f t="shared" si="5"/>
        <v/>
      </c>
    </row>
    <row r="152" spans="1:2">
      <c r="A152" s="84" t="str">
        <f t="shared" si="4"/>
        <v/>
      </c>
      <c r="B152" s="85" t="str">
        <f t="shared" si="5"/>
        <v/>
      </c>
    </row>
    <row r="153" spans="1:2">
      <c r="A153" s="84" t="str">
        <f t="shared" si="4"/>
        <v/>
      </c>
      <c r="B153" s="85" t="str">
        <f t="shared" si="5"/>
        <v/>
      </c>
    </row>
    <row r="154" spans="1:2">
      <c r="A154" s="84" t="str">
        <f t="shared" si="4"/>
        <v/>
      </c>
      <c r="B154" s="85" t="str">
        <f t="shared" si="5"/>
        <v/>
      </c>
    </row>
    <row r="155" spans="1:2">
      <c r="A155" s="84" t="str">
        <f t="shared" si="4"/>
        <v/>
      </c>
      <c r="B155" s="85" t="str">
        <f t="shared" si="5"/>
        <v/>
      </c>
    </row>
    <row r="156" spans="1:2">
      <c r="A156" s="84" t="str">
        <f t="shared" si="4"/>
        <v/>
      </c>
      <c r="B156" s="85" t="str">
        <f t="shared" si="5"/>
        <v/>
      </c>
    </row>
    <row r="157" spans="1:2">
      <c r="A157" s="84" t="str">
        <f t="shared" si="4"/>
        <v/>
      </c>
      <c r="B157" s="85" t="str">
        <f t="shared" si="5"/>
        <v/>
      </c>
    </row>
    <row r="158" spans="1:2">
      <c r="A158" s="84" t="str">
        <f t="shared" si="4"/>
        <v/>
      </c>
      <c r="B158" s="85" t="str">
        <f t="shared" si="5"/>
        <v/>
      </c>
    </row>
    <row r="159" spans="1:2">
      <c r="A159" s="84" t="str">
        <f t="shared" si="4"/>
        <v/>
      </c>
      <c r="B159" s="85" t="str">
        <f t="shared" si="5"/>
        <v/>
      </c>
    </row>
    <row r="160" spans="1:2">
      <c r="A160" s="84" t="str">
        <f t="shared" si="4"/>
        <v/>
      </c>
      <c r="B160" s="85" t="str">
        <f t="shared" si="5"/>
        <v/>
      </c>
    </row>
    <row r="161" spans="1:2">
      <c r="A161" s="84" t="str">
        <f t="shared" si="4"/>
        <v/>
      </c>
      <c r="B161" s="85" t="str">
        <f t="shared" si="5"/>
        <v/>
      </c>
    </row>
    <row r="162" spans="1:2">
      <c r="A162" s="84" t="str">
        <f t="shared" si="4"/>
        <v/>
      </c>
      <c r="B162" s="85" t="str">
        <f t="shared" si="5"/>
        <v/>
      </c>
    </row>
    <row r="163" spans="1:2">
      <c r="A163" s="84" t="str">
        <f t="shared" si="4"/>
        <v/>
      </c>
      <c r="B163" s="85" t="str">
        <f t="shared" si="5"/>
        <v/>
      </c>
    </row>
    <row r="164" spans="1:2">
      <c r="A164" s="84" t="str">
        <f t="shared" si="4"/>
        <v/>
      </c>
      <c r="B164" s="85" t="str">
        <f t="shared" si="5"/>
        <v/>
      </c>
    </row>
    <row r="165" spans="1:2">
      <c r="A165" s="84" t="str">
        <f t="shared" si="4"/>
        <v/>
      </c>
      <c r="B165" s="85" t="str">
        <f t="shared" si="5"/>
        <v/>
      </c>
    </row>
    <row r="166" spans="1:2">
      <c r="A166" s="84" t="str">
        <f t="shared" si="4"/>
        <v/>
      </c>
      <c r="B166" s="85" t="str">
        <f t="shared" si="5"/>
        <v/>
      </c>
    </row>
    <row r="167" spans="1:2">
      <c r="A167" s="84" t="str">
        <f t="shared" si="4"/>
        <v/>
      </c>
      <c r="B167" s="85" t="str">
        <f t="shared" si="5"/>
        <v/>
      </c>
    </row>
    <row r="168" spans="1:2">
      <c r="A168" s="84" t="str">
        <f t="shared" si="4"/>
        <v/>
      </c>
      <c r="B168" s="85" t="str">
        <f t="shared" si="5"/>
        <v/>
      </c>
    </row>
    <row r="169" spans="1:2">
      <c r="A169" s="84" t="str">
        <f t="shared" si="4"/>
        <v/>
      </c>
      <c r="B169" s="85" t="str">
        <f t="shared" si="5"/>
        <v/>
      </c>
    </row>
    <row r="170" spans="1:2">
      <c r="A170" s="84" t="str">
        <f t="shared" si="4"/>
        <v/>
      </c>
      <c r="B170" s="85" t="str">
        <f t="shared" si="5"/>
        <v/>
      </c>
    </row>
    <row r="171" spans="1:2">
      <c r="A171" s="84" t="str">
        <f t="shared" si="4"/>
        <v/>
      </c>
      <c r="B171" s="85" t="str">
        <f t="shared" si="5"/>
        <v/>
      </c>
    </row>
    <row r="172" spans="1:2">
      <c r="A172" s="84" t="str">
        <f t="shared" si="4"/>
        <v/>
      </c>
      <c r="B172" s="85" t="str">
        <f t="shared" si="5"/>
        <v/>
      </c>
    </row>
    <row r="173" spans="1:2">
      <c r="A173" s="84" t="str">
        <f t="shared" si="4"/>
        <v/>
      </c>
      <c r="B173" s="85" t="str">
        <f t="shared" si="5"/>
        <v/>
      </c>
    </row>
    <row r="174" spans="1:2">
      <c r="A174" s="84" t="str">
        <f t="shared" si="4"/>
        <v/>
      </c>
      <c r="B174" s="85" t="str">
        <f t="shared" si="5"/>
        <v/>
      </c>
    </row>
    <row r="175" spans="1:2">
      <c r="A175" s="84" t="str">
        <f t="shared" si="4"/>
        <v/>
      </c>
      <c r="B175" s="85" t="str">
        <f t="shared" si="5"/>
        <v/>
      </c>
    </row>
    <row r="176" spans="1:2">
      <c r="A176" s="84" t="str">
        <f t="shared" si="4"/>
        <v/>
      </c>
      <c r="B176" s="85" t="str">
        <f t="shared" si="5"/>
        <v/>
      </c>
    </row>
    <row r="177" spans="1:2">
      <c r="A177" s="84" t="str">
        <f t="shared" si="4"/>
        <v/>
      </c>
      <c r="B177" s="85" t="str">
        <f t="shared" si="5"/>
        <v/>
      </c>
    </row>
    <row r="178" spans="1:2">
      <c r="A178" s="84" t="str">
        <f t="shared" si="4"/>
        <v/>
      </c>
      <c r="B178" s="85" t="str">
        <f t="shared" si="5"/>
        <v/>
      </c>
    </row>
    <row r="179" spans="1:2">
      <c r="A179" s="84" t="str">
        <f t="shared" si="4"/>
        <v/>
      </c>
      <c r="B179" s="85" t="str">
        <f t="shared" si="5"/>
        <v/>
      </c>
    </row>
    <row r="180" spans="1:2">
      <c r="A180" s="84" t="str">
        <f t="shared" si="4"/>
        <v/>
      </c>
      <c r="B180" s="85" t="str">
        <f t="shared" si="5"/>
        <v/>
      </c>
    </row>
    <row r="181" spans="1:2">
      <c r="A181" s="84" t="str">
        <f t="shared" si="4"/>
        <v/>
      </c>
      <c r="B181" s="85" t="str">
        <f t="shared" si="5"/>
        <v/>
      </c>
    </row>
    <row r="182" spans="1:2">
      <c r="A182" s="84" t="str">
        <f t="shared" si="4"/>
        <v/>
      </c>
      <c r="B182" s="85" t="str">
        <f t="shared" si="5"/>
        <v/>
      </c>
    </row>
    <row r="183" spans="1:2">
      <c r="A183" s="84" t="str">
        <f t="shared" si="4"/>
        <v/>
      </c>
      <c r="B183" s="85" t="str">
        <f t="shared" si="5"/>
        <v/>
      </c>
    </row>
    <row r="184" spans="1:2">
      <c r="A184" s="84" t="str">
        <f t="shared" si="4"/>
        <v/>
      </c>
      <c r="B184" s="85" t="str">
        <f t="shared" si="5"/>
        <v/>
      </c>
    </row>
    <row r="185" spans="1:2">
      <c r="A185" s="84" t="str">
        <f t="shared" si="4"/>
        <v/>
      </c>
      <c r="B185" s="85" t="str">
        <f t="shared" si="5"/>
        <v/>
      </c>
    </row>
    <row r="186" spans="1:2">
      <c r="A186" s="84" t="str">
        <f t="shared" si="4"/>
        <v/>
      </c>
      <c r="B186" s="85" t="str">
        <f t="shared" si="5"/>
        <v/>
      </c>
    </row>
    <row r="187" spans="1:2">
      <c r="A187" s="84" t="str">
        <f t="shared" si="4"/>
        <v/>
      </c>
      <c r="B187" s="85" t="str">
        <f t="shared" si="5"/>
        <v/>
      </c>
    </row>
    <row r="188" spans="1:2">
      <c r="A188" s="84" t="str">
        <f t="shared" si="4"/>
        <v/>
      </c>
      <c r="B188" s="85" t="str">
        <f t="shared" si="5"/>
        <v/>
      </c>
    </row>
    <row r="189" spans="1:2">
      <c r="A189" s="84" t="str">
        <f t="shared" si="4"/>
        <v/>
      </c>
      <c r="B189" s="85" t="str">
        <f t="shared" si="5"/>
        <v/>
      </c>
    </row>
    <row r="190" spans="1:2">
      <c r="A190" s="84" t="str">
        <f t="shared" si="4"/>
        <v/>
      </c>
      <c r="B190" s="85" t="str">
        <f t="shared" si="5"/>
        <v/>
      </c>
    </row>
    <row r="191" spans="1:2">
      <c r="A191" s="84" t="str">
        <f t="shared" si="4"/>
        <v/>
      </c>
      <c r="B191" s="85" t="str">
        <f t="shared" si="5"/>
        <v/>
      </c>
    </row>
    <row r="192" spans="1:2">
      <c r="A192" s="84" t="str">
        <f t="shared" si="4"/>
        <v/>
      </c>
      <c r="B192" s="85" t="str">
        <f t="shared" si="5"/>
        <v/>
      </c>
    </row>
    <row r="193" spans="1:2">
      <c r="A193" s="84" t="str">
        <f t="shared" ref="A193:A256" si="6">IF(E193="","",E193&amp;F193)</f>
        <v/>
      </c>
      <c r="B193" s="85" t="str">
        <f t="shared" ref="B193:B256" si="7">IF(E193="","",E193)</f>
        <v/>
      </c>
    </row>
    <row r="194" spans="1:2">
      <c r="A194" s="84" t="str">
        <f t="shared" si="6"/>
        <v/>
      </c>
      <c r="B194" s="85" t="str">
        <f t="shared" si="7"/>
        <v/>
      </c>
    </row>
    <row r="195" spans="1:2">
      <c r="A195" s="84" t="str">
        <f t="shared" si="6"/>
        <v/>
      </c>
      <c r="B195" s="85" t="str">
        <f t="shared" si="7"/>
        <v/>
      </c>
    </row>
    <row r="196" spans="1:2">
      <c r="A196" s="84" t="str">
        <f t="shared" si="6"/>
        <v/>
      </c>
      <c r="B196" s="85" t="str">
        <f t="shared" si="7"/>
        <v/>
      </c>
    </row>
    <row r="197" spans="1:2">
      <c r="A197" s="84" t="str">
        <f t="shared" si="6"/>
        <v/>
      </c>
      <c r="B197" s="85" t="str">
        <f t="shared" si="7"/>
        <v/>
      </c>
    </row>
    <row r="198" spans="1:2">
      <c r="A198" s="84" t="str">
        <f t="shared" si="6"/>
        <v/>
      </c>
      <c r="B198" s="85" t="str">
        <f t="shared" si="7"/>
        <v/>
      </c>
    </row>
    <row r="199" spans="1:2">
      <c r="A199" s="84" t="str">
        <f t="shared" si="6"/>
        <v/>
      </c>
      <c r="B199" s="85" t="str">
        <f t="shared" si="7"/>
        <v/>
      </c>
    </row>
    <row r="200" spans="1:2">
      <c r="A200" s="84" t="str">
        <f t="shared" si="6"/>
        <v/>
      </c>
      <c r="B200" s="85" t="str">
        <f t="shared" si="7"/>
        <v/>
      </c>
    </row>
    <row r="201" spans="1:2">
      <c r="A201" s="84" t="str">
        <f t="shared" si="6"/>
        <v/>
      </c>
      <c r="B201" s="85" t="str">
        <f t="shared" si="7"/>
        <v/>
      </c>
    </row>
    <row r="202" spans="1:2">
      <c r="A202" s="84" t="str">
        <f t="shared" si="6"/>
        <v/>
      </c>
      <c r="B202" s="85" t="str">
        <f t="shared" si="7"/>
        <v/>
      </c>
    </row>
    <row r="203" spans="1:2">
      <c r="A203" s="84" t="str">
        <f t="shared" si="6"/>
        <v/>
      </c>
      <c r="B203" s="85" t="str">
        <f t="shared" si="7"/>
        <v/>
      </c>
    </row>
    <row r="204" spans="1:2">
      <c r="A204" s="84" t="str">
        <f t="shared" si="6"/>
        <v/>
      </c>
      <c r="B204" s="85" t="str">
        <f t="shared" si="7"/>
        <v/>
      </c>
    </row>
    <row r="205" spans="1:2">
      <c r="A205" s="84" t="str">
        <f t="shared" si="6"/>
        <v/>
      </c>
      <c r="B205" s="85" t="str">
        <f t="shared" si="7"/>
        <v/>
      </c>
    </row>
    <row r="206" spans="1:2">
      <c r="A206" s="84" t="str">
        <f t="shared" si="6"/>
        <v/>
      </c>
      <c r="B206" s="85" t="str">
        <f t="shared" si="7"/>
        <v/>
      </c>
    </row>
    <row r="207" spans="1:2">
      <c r="A207" s="84" t="str">
        <f t="shared" si="6"/>
        <v/>
      </c>
      <c r="B207" s="85" t="str">
        <f t="shared" si="7"/>
        <v/>
      </c>
    </row>
    <row r="208" spans="1:2">
      <c r="A208" s="84" t="str">
        <f t="shared" si="6"/>
        <v/>
      </c>
      <c r="B208" s="85" t="str">
        <f t="shared" si="7"/>
        <v/>
      </c>
    </row>
    <row r="209" spans="1:2">
      <c r="A209" s="84" t="str">
        <f t="shared" si="6"/>
        <v/>
      </c>
      <c r="B209" s="85" t="str">
        <f t="shared" si="7"/>
        <v/>
      </c>
    </row>
    <row r="210" spans="1:2">
      <c r="A210" s="84" t="str">
        <f t="shared" si="6"/>
        <v/>
      </c>
      <c r="B210" s="85" t="str">
        <f t="shared" si="7"/>
        <v/>
      </c>
    </row>
    <row r="211" spans="1:2">
      <c r="A211" s="84" t="str">
        <f t="shared" si="6"/>
        <v/>
      </c>
      <c r="B211" s="85" t="str">
        <f t="shared" si="7"/>
        <v/>
      </c>
    </row>
    <row r="212" spans="1:2">
      <c r="A212" s="84" t="str">
        <f t="shared" si="6"/>
        <v/>
      </c>
      <c r="B212" s="85" t="str">
        <f t="shared" si="7"/>
        <v/>
      </c>
    </row>
    <row r="213" spans="1:2">
      <c r="A213" s="84" t="str">
        <f t="shared" si="6"/>
        <v/>
      </c>
      <c r="B213" s="85" t="str">
        <f t="shared" si="7"/>
        <v/>
      </c>
    </row>
    <row r="214" spans="1:2">
      <c r="A214" s="84" t="str">
        <f t="shared" si="6"/>
        <v/>
      </c>
      <c r="B214" s="85" t="str">
        <f t="shared" si="7"/>
        <v/>
      </c>
    </row>
    <row r="215" spans="1:2">
      <c r="A215" s="84" t="str">
        <f t="shared" si="6"/>
        <v/>
      </c>
      <c r="B215" s="85" t="str">
        <f t="shared" si="7"/>
        <v/>
      </c>
    </row>
    <row r="216" spans="1:2">
      <c r="A216" s="84" t="str">
        <f t="shared" si="6"/>
        <v/>
      </c>
      <c r="B216" s="85" t="str">
        <f t="shared" si="7"/>
        <v/>
      </c>
    </row>
    <row r="217" spans="1:2">
      <c r="A217" s="84" t="str">
        <f t="shared" si="6"/>
        <v/>
      </c>
      <c r="B217" s="85" t="str">
        <f t="shared" si="7"/>
        <v/>
      </c>
    </row>
    <row r="218" spans="1:2">
      <c r="A218" s="84" t="str">
        <f t="shared" si="6"/>
        <v/>
      </c>
      <c r="B218" s="85" t="str">
        <f t="shared" si="7"/>
        <v/>
      </c>
    </row>
    <row r="219" spans="1:2">
      <c r="A219" s="84" t="str">
        <f t="shared" si="6"/>
        <v/>
      </c>
      <c r="B219" s="85" t="str">
        <f t="shared" si="7"/>
        <v/>
      </c>
    </row>
    <row r="220" spans="1:2">
      <c r="A220" s="84" t="str">
        <f t="shared" si="6"/>
        <v/>
      </c>
      <c r="B220" s="85" t="str">
        <f t="shared" si="7"/>
        <v/>
      </c>
    </row>
    <row r="221" spans="1:2">
      <c r="A221" s="84" t="str">
        <f t="shared" si="6"/>
        <v/>
      </c>
      <c r="B221" s="85" t="str">
        <f t="shared" si="7"/>
        <v/>
      </c>
    </row>
    <row r="222" spans="1:2">
      <c r="A222" s="84" t="str">
        <f t="shared" si="6"/>
        <v/>
      </c>
      <c r="B222" s="85" t="str">
        <f t="shared" si="7"/>
        <v/>
      </c>
    </row>
    <row r="223" spans="1:2">
      <c r="A223" s="84" t="str">
        <f t="shared" si="6"/>
        <v/>
      </c>
      <c r="B223" s="85" t="str">
        <f t="shared" si="7"/>
        <v/>
      </c>
    </row>
    <row r="224" spans="1:2">
      <c r="A224" s="84" t="str">
        <f t="shared" si="6"/>
        <v/>
      </c>
      <c r="B224" s="85" t="str">
        <f t="shared" si="7"/>
        <v/>
      </c>
    </row>
    <row r="225" spans="1:2">
      <c r="A225" s="84" t="str">
        <f t="shared" si="6"/>
        <v/>
      </c>
      <c r="B225" s="85" t="str">
        <f t="shared" si="7"/>
        <v/>
      </c>
    </row>
    <row r="226" spans="1:2">
      <c r="A226" s="84" t="str">
        <f t="shared" si="6"/>
        <v/>
      </c>
      <c r="B226" s="85" t="str">
        <f t="shared" si="7"/>
        <v/>
      </c>
    </row>
    <row r="227" spans="1:2">
      <c r="A227" s="84" t="str">
        <f t="shared" si="6"/>
        <v/>
      </c>
      <c r="B227" s="85" t="str">
        <f t="shared" si="7"/>
        <v/>
      </c>
    </row>
    <row r="228" spans="1:2">
      <c r="A228" s="84" t="str">
        <f t="shared" si="6"/>
        <v/>
      </c>
      <c r="B228" s="85" t="str">
        <f t="shared" si="7"/>
        <v/>
      </c>
    </row>
    <row r="229" spans="1:2">
      <c r="A229" s="84" t="str">
        <f t="shared" si="6"/>
        <v/>
      </c>
      <c r="B229" s="85" t="str">
        <f t="shared" si="7"/>
        <v/>
      </c>
    </row>
    <row r="230" spans="1:2">
      <c r="A230" s="84" t="str">
        <f t="shared" si="6"/>
        <v/>
      </c>
      <c r="B230" s="85" t="str">
        <f t="shared" si="7"/>
        <v/>
      </c>
    </row>
    <row r="231" spans="1:2">
      <c r="A231" s="84" t="str">
        <f t="shared" si="6"/>
        <v/>
      </c>
      <c r="B231" s="85" t="str">
        <f t="shared" si="7"/>
        <v/>
      </c>
    </row>
    <row r="232" spans="1:2">
      <c r="A232" s="84" t="str">
        <f t="shared" si="6"/>
        <v/>
      </c>
      <c r="B232" s="85" t="str">
        <f t="shared" si="7"/>
        <v/>
      </c>
    </row>
    <row r="233" spans="1:2">
      <c r="A233" s="84" t="str">
        <f t="shared" si="6"/>
        <v/>
      </c>
      <c r="B233" s="85" t="str">
        <f t="shared" si="7"/>
        <v/>
      </c>
    </row>
    <row r="234" spans="1:2">
      <c r="A234" s="84" t="str">
        <f t="shared" si="6"/>
        <v/>
      </c>
      <c r="B234" s="85" t="str">
        <f t="shared" si="7"/>
        <v/>
      </c>
    </row>
    <row r="235" spans="1:2">
      <c r="A235" s="84" t="str">
        <f t="shared" si="6"/>
        <v/>
      </c>
      <c r="B235" s="85" t="str">
        <f t="shared" si="7"/>
        <v/>
      </c>
    </row>
    <row r="236" spans="1:2">
      <c r="A236" s="84" t="str">
        <f t="shared" si="6"/>
        <v/>
      </c>
      <c r="B236" s="85" t="str">
        <f t="shared" si="7"/>
        <v/>
      </c>
    </row>
    <row r="237" spans="1:2">
      <c r="A237" s="84" t="str">
        <f t="shared" si="6"/>
        <v/>
      </c>
      <c r="B237" s="85" t="str">
        <f t="shared" si="7"/>
        <v/>
      </c>
    </row>
    <row r="238" spans="1:2">
      <c r="A238" s="84" t="str">
        <f t="shared" si="6"/>
        <v/>
      </c>
      <c r="B238" s="85" t="str">
        <f t="shared" si="7"/>
        <v/>
      </c>
    </row>
    <row r="239" spans="1:2">
      <c r="A239" s="84" t="str">
        <f t="shared" si="6"/>
        <v/>
      </c>
      <c r="B239" s="85" t="str">
        <f t="shared" si="7"/>
        <v/>
      </c>
    </row>
    <row r="240" spans="1:2">
      <c r="A240" s="84" t="str">
        <f t="shared" si="6"/>
        <v/>
      </c>
      <c r="B240" s="85" t="str">
        <f t="shared" si="7"/>
        <v/>
      </c>
    </row>
    <row r="241" spans="1:2">
      <c r="A241" s="84" t="str">
        <f t="shared" si="6"/>
        <v/>
      </c>
      <c r="B241" s="85" t="str">
        <f t="shared" si="7"/>
        <v/>
      </c>
    </row>
    <row r="242" spans="1:2">
      <c r="A242" s="84" t="str">
        <f t="shared" si="6"/>
        <v/>
      </c>
      <c r="B242" s="85" t="str">
        <f t="shared" si="7"/>
        <v/>
      </c>
    </row>
    <row r="243" spans="1:2">
      <c r="A243" s="84" t="str">
        <f t="shared" si="6"/>
        <v/>
      </c>
      <c r="B243" s="85" t="str">
        <f t="shared" si="7"/>
        <v/>
      </c>
    </row>
    <row r="244" spans="1:2">
      <c r="A244" s="84" t="str">
        <f t="shared" si="6"/>
        <v/>
      </c>
      <c r="B244" s="85" t="str">
        <f t="shared" si="7"/>
        <v/>
      </c>
    </row>
    <row r="245" spans="1:2">
      <c r="A245" s="84" t="str">
        <f t="shared" si="6"/>
        <v/>
      </c>
      <c r="B245" s="85" t="str">
        <f t="shared" si="7"/>
        <v/>
      </c>
    </row>
    <row r="246" spans="1:2">
      <c r="A246" s="84" t="str">
        <f t="shared" si="6"/>
        <v/>
      </c>
      <c r="B246" s="85" t="str">
        <f t="shared" si="7"/>
        <v/>
      </c>
    </row>
    <row r="247" spans="1:2">
      <c r="A247" s="84" t="str">
        <f t="shared" si="6"/>
        <v/>
      </c>
      <c r="B247" s="85" t="str">
        <f t="shared" si="7"/>
        <v/>
      </c>
    </row>
    <row r="248" spans="1:2">
      <c r="A248" s="84" t="str">
        <f t="shared" si="6"/>
        <v/>
      </c>
      <c r="B248" s="85" t="str">
        <f t="shared" si="7"/>
        <v/>
      </c>
    </row>
    <row r="249" spans="1:2">
      <c r="A249" s="84" t="str">
        <f t="shared" si="6"/>
        <v/>
      </c>
      <c r="B249" s="85" t="str">
        <f t="shared" si="7"/>
        <v/>
      </c>
    </row>
    <row r="250" spans="1:2">
      <c r="A250" s="84" t="str">
        <f t="shared" si="6"/>
        <v/>
      </c>
      <c r="B250" s="85" t="str">
        <f t="shared" si="7"/>
        <v/>
      </c>
    </row>
    <row r="251" spans="1:2">
      <c r="A251" s="84" t="str">
        <f t="shared" si="6"/>
        <v/>
      </c>
      <c r="B251" s="85" t="str">
        <f t="shared" si="7"/>
        <v/>
      </c>
    </row>
    <row r="252" spans="1:2">
      <c r="A252" s="84" t="str">
        <f t="shared" si="6"/>
        <v/>
      </c>
      <c r="B252" s="85" t="str">
        <f t="shared" si="7"/>
        <v/>
      </c>
    </row>
    <row r="253" spans="1:2">
      <c r="A253" s="84" t="str">
        <f t="shared" si="6"/>
        <v/>
      </c>
      <c r="B253" s="85" t="str">
        <f t="shared" si="7"/>
        <v/>
      </c>
    </row>
    <row r="254" spans="1:2">
      <c r="A254" s="84" t="str">
        <f t="shared" si="6"/>
        <v/>
      </c>
      <c r="B254" s="85" t="str">
        <f t="shared" si="7"/>
        <v/>
      </c>
    </row>
    <row r="255" spans="1:2">
      <c r="A255" s="84" t="str">
        <f t="shared" si="6"/>
        <v/>
      </c>
      <c r="B255" s="85" t="str">
        <f t="shared" si="7"/>
        <v/>
      </c>
    </row>
    <row r="256" spans="1:2">
      <c r="A256" s="84" t="str">
        <f t="shared" si="6"/>
        <v/>
      </c>
      <c r="B256" s="85" t="str">
        <f t="shared" si="7"/>
        <v/>
      </c>
    </row>
    <row r="257" spans="1:2">
      <c r="A257" s="84" t="str">
        <f t="shared" ref="A257:A320" si="8">IF(E257="","",E257&amp;F257)</f>
        <v/>
      </c>
      <c r="B257" s="85" t="str">
        <f t="shared" ref="B257:B320" si="9">IF(E257="","",E257)</f>
        <v/>
      </c>
    </row>
    <row r="258" spans="1:2">
      <c r="A258" s="84" t="str">
        <f t="shared" si="8"/>
        <v/>
      </c>
      <c r="B258" s="85" t="str">
        <f t="shared" si="9"/>
        <v/>
      </c>
    </row>
    <row r="259" spans="1:2">
      <c r="A259" s="84" t="str">
        <f t="shared" si="8"/>
        <v/>
      </c>
      <c r="B259" s="85" t="str">
        <f t="shared" si="9"/>
        <v/>
      </c>
    </row>
    <row r="260" spans="1:2">
      <c r="A260" s="84" t="str">
        <f t="shared" si="8"/>
        <v/>
      </c>
      <c r="B260" s="85" t="str">
        <f t="shared" si="9"/>
        <v/>
      </c>
    </row>
    <row r="261" spans="1:2">
      <c r="A261" s="84" t="str">
        <f t="shared" si="8"/>
        <v/>
      </c>
      <c r="B261" s="85" t="str">
        <f t="shared" si="9"/>
        <v/>
      </c>
    </row>
    <row r="262" spans="1:2">
      <c r="A262" s="84" t="str">
        <f t="shared" si="8"/>
        <v/>
      </c>
      <c r="B262" s="85" t="str">
        <f t="shared" si="9"/>
        <v/>
      </c>
    </row>
    <row r="263" spans="1:2">
      <c r="A263" s="84" t="str">
        <f t="shared" si="8"/>
        <v/>
      </c>
      <c r="B263" s="85" t="str">
        <f t="shared" si="9"/>
        <v/>
      </c>
    </row>
    <row r="264" spans="1:2">
      <c r="A264" s="84" t="str">
        <f t="shared" si="8"/>
        <v/>
      </c>
      <c r="B264" s="85" t="str">
        <f t="shared" si="9"/>
        <v/>
      </c>
    </row>
    <row r="265" spans="1:2">
      <c r="A265" s="84" t="str">
        <f t="shared" si="8"/>
        <v/>
      </c>
      <c r="B265" s="85" t="str">
        <f t="shared" si="9"/>
        <v/>
      </c>
    </row>
    <row r="266" spans="1:2">
      <c r="A266" s="84" t="str">
        <f t="shared" si="8"/>
        <v/>
      </c>
      <c r="B266" s="85" t="str">
        <f t="shared" si="9"/>
        <v/>
      </c>
    </row>
    <row r="267" spans="1:2">
      <c r="A267" s="84" t="str">
        <f t="shared" si="8"/>
        <v/>
      </c>
      <c r="B267" s="85" t="str">
        <f t="shared" si="9"/>
        <v/>
      </c>
    </row>
    <row r="268" spans="1:2">
      <c r="A268" s="84" t="str">
        <f t="shared" si="8"/>
        <v/>
      </c>
      <c r="B268" s="85" t="str">
        <f t="shared" si="9"/>
        <v/>
      </c>
    </row>
    <row r="269" spans="1:2">
      <c r="A269" s="84" t="str">
        <f t="shared" si="8"/>
        <v/>
      </c>
      <c r="B269" s="85" t="str">
        <f t="shared" si="9"/>
        <v/>
      </c>
    </row>
    <row r="270" spans="1:2">
      <c r="A270" s="84" t="str">
        <f t="shared" si="8"/>
        <v/>
      </c>
      <c r="B270" s="85" t="str">
        <f t="shared" si="9"/>
        <v/>
      </c>
    </row>
    <row r="271" spans="1:2">
      <c r="A271" s="84" t="str">
        <f t="shared" si="8"/>
        <v/>
      </c>
      <c r="B271" s="85" t="str">
        <f t="shared" si="9"/>
        <v/>
      </c>
    </row>
    <row r="272" spans="1:2">
      <c r="A272" s="84" t="str">
        <f t="shared" si="8"/>
        <v/>
      </c>
      <c r="B272" s="85" t="str">
        <f t="shared" si="9"/>
        <v/>
      </c>
    </row>
    <row r="273" spans="1:2">
      <c r="A273" s="84" t="str">
        <f t="shared" si="8"/>
        <v/>
      </c>
      <c r="B273" s="85" t="str">
        <f t="shared" si="9"/>
        <v/>
      </c>
    </row>
    <row r="274" spans="1:2">
      <c r="A274" s="84" t="str">
        <f t="shared" si="8"/>
        <v/>
      </c>
      <c r="B274" s="85" t="str">
        <f t="shared" si="9"/>
        <v/>
      </c>
    </row>
    <row r="275" spans="1:2">
      <c r="A275" s="84" t="str">
        <f t="shared" si="8"/>
        <v/>
      </c>
      <c r="B275" s="85" t="str">
        <f t="shared" si="9"/>
        <v/>
      </c>
    </row>
    <row r="276" spans="1:2">
      <c r="A276" s="84" t="str">
        <f t="shared" si="8"/>
        <v/>
      </c>
      <c r="B276" s="85" t="str">
        <f t="shared" si="9"/>
        <v/>
      </c>
    </row>
    <row r="277" spans="1:2">
      <c r="A277" s="84" t="str">
        <f t="shared" si="8"/>
        <v/>
      </c>
      <c r="B277" s="85" t="str">
        <f t="shared" si="9"/>
        <v/>
      </c>
    </row>
    <row r="278" spans="1:2">
      <c r="A278" s="84" t="str">
        <f t="shared" si="8"/>
        <v/>
      </c>
      <c r="B278" s="85" t="str">
        <f t="shared" si="9"/>
        <v/>
      </c>
    </row>
    <row r="279" spans="1:2">
      <c r="A279" s="84" t="str">
        <f t="shared" si="8"/>
        <v/>
      </c>
      <c r="B279" s="85" t="str">
        <f t="shared" si="9"/>
        <v/>
      </c>
    </row>
    <row r="280" spans="1:2">
      <c r="A280" s="84" t="str">
        <f t="shared" si="8"/>
        <v/>
      </c>
      <c r="B280" s="85" t="str">
        <f t="shared" si="9"/>
        <v/>
      </c>
    </row>
    <row r="281" spans="1:2">
      <c r="A281" s="84" t="str">
        <f t="shared" si="8"/>
        <v/>
      </c>
      <c r="B281" s="85" t="str">
        <f t="shared" si="9"/>
        <v/>
      </c>
    </row>
    <row r="282" spans="1:2">
      <c r="A282" s="84" t="str">
        <f t="shared" si="8"/>
        <v/>
      </c>
      <c r="B282" s="85" t="str">
        <f t="shared" si="9"/>
        <v/>
      </c>
    </row>
    <row r="283" spans="1:2">
      <c r="A283" s="84" t="str">
        <f t="shared" si="8"/>
        <v/>
      </c>
      <c r="B283" s="85" t="str">
        <f t="shared" si="9"/>
        <v/>
      </c>
    </row>
    <row r="284" spans="1:2">
      <c r="A284" s="84" t="str">
        <f t="shared" si="8"/>
        <v/>
      </c>
      <c r="B284" s="85" t="str">
        <f t="shared" si="9"/>
        <v/>
      </c>
    </row>
    <row r="285" spans="1:2">
      <c r="A285" s="84" t="str">
        <f t="shared" si="8"/>
        <v/>
      </c>
      <c r="B285" s="85" t="str">
        <f t="shared" si="9"/>
        <v/>
      </c>
    </row>
    <row r="286" spans="1:2">
      <c r="A286" s="84" t="str">
        <f t="shared" si="8"/>
        <v/>
      </c>
      <c r="B286" s="85" t="str">
        <f t="shared" si="9"/>
        <v/>
      </c>
    </row>
    <row r="287" spans="1:2">
      <c r="A287" s="84" t="str">
        <f t="shared" si="8"/>
        <v/>
      </c>
      <c r="B287" s="85" t="str">
        <f t="shared" si="9"/>
        <v/>
      </c>
    </row>
    <row r="288" spans="1:2">
      <c r="A288" s="84" t="str">
        <f t="shared" si="8"/>
        <v/>
      </c>
      <c r="B288" s="85" t="str">
        <f t="shared" si="9"/>
        <v/>
      </c>
    </row>
    <row r="289" spans="1:2">
      <c r="A289" s="84" t="str">
        <f t="shared" si="8"/>
        <v/>
      </c>
      <c r="B289" s="85" t="str">
        <f t="shared" si="9"/>
        <v/>
      </c>
    </row>
    <row r="290" spans="1:2">
      <c r="A290" s="84" t="str">
        <f t="shared" si="8"/>
        <v/>
      </c>
      <c r="B290" s="85" t="str">
        <f t="shared" si="9"/>
        <v/>
      </c>
    </row>
    <row r="291" spans="1:2">
      <c r="A291" s="84" t="str">
        <f t="shared" si="8"/>
        <v/>
      </c>
      <c r="B291" s="85" t="str">
        <f t="shared" si="9"/>
        <v/>
      </c>
    </row>
    <row r="292" spans="1:2">
      <c r="A292" s="84" t="str">
        <f t="shared" si="8"/>
        <v/>
      </c>
      <c r="B292" s="85" t="str">
        <f t="shared" si="9"/>
        <v/>
      </c>
    </row>
    <row r="293" spans="1:2">
      <c r="A293" s="84" t="str">
        <f t="shared" si="8"/>
        <v/>
      </c>
      <c r="B293" s="85" t="str">
        <f t="shared" si="9"/>
        <v/>
      </c>
    </row>
    <row r="294" spans="1:2">
      <c r="A294" s="84" t="str">
        <f t="shared" si="8"/>
        <v/>
      </c>
      <c r="B294" s="85" t="str">
        <f t="shared" si="9"/>
        <v/>
      </c>
    </row>
    <row r="295" spans="1:2">
      <c r="A295" s="84" t="str">
        <f t="shared" si="8"/>
        <v/>
      </c>
      <c r="B295" s="85" t="str">
        <f t="shared" si="9"/>
        <v/>
      </c>
    </row>
    <row r="296" spans="1:2">
      <c r="A296" s="84" t="str">
        <f t="shared" si="8"/>
        <v/>
      </c>
      <c r="B296" s="85" t="str">
        <f t="shared" si="9"/>
        <v/>
      </c>
    </row>
    <row r="297" spans="1:2">
      <c r="A297" s="84" t="str">
        <f t="shared" si="8"/>
        <v/>
      </c>
      <c r="B297" s="85" t="str">
        <f t="shared" si="9"/>
        <v/>
      </c>
    </row>
    <row r="298" spans="1:2">
      <c r="A298" s="84" t="str">
        <f t="shared" si="8"/>
        <v/>
      </c>
      <c r="B298" s="85" t="str">
        <f t="shared" si="9"/>
        <v/>
      </c>
    </row>
    <row r="299" spans="1:2">
      <c r="A299" s="84" t="str">
        <f t="shared" si="8"/>
        <v/>
      </c>
      <c r="B299" s="85" t="str">
        <f t="shared" si="9"/>
        <v/>
      </c>
    </row>
    <row r="300" spans="1:2">
      <c r="A300" s="84" t="str">
        <f t="shared" si="8"/>
        <v/>
      </c>
      <c r="B300" s="85" t="str">
        <f t="shared" si="9"/>
        <v/>
      </c>
    </row>
    <row r="301" spans="1:2">
      <c r="A301" s="84" t="str">
        <f t="shared" si="8"/>
        <v/>
      </c>
      <c r="B301" s="85" t="str">
        <f t="shared" si="9"/>
        <v/>
      </c>
    </row>
    <row r="302" spans="1:2">
      <c r="A302" s="84" t="str">
        <f t="shared" si="8"/>
        <v/>
      </c>
      <c r="B302" s="85" t="str">
        <f t="shared" si="9"/>
        <v/>
      </c>
    </row>
    <row r="303" spans="1:2">
      <c r="A303" s="84" t="str">
        <f t="shared" si="8"/>
        <v/>
      </c>
      <c r="B303" s="85" t="str">
        <f t="shared" si="9"/>
        <v/>
      </c>
    </row>
    <row r="304" spans="1:2">
      <c r="A304" s="84" t="str">
        <f t="shared" si="8"/>
        <v/>
      </c>
      <c r="B304" s="85" t="str">
        <f t="shared" si="9"/>
        <v/>
      </c>
    </row>
    <row r="305" spans="1:2">
      <c r="A305" s="84" t="str">
        <f t="shared" si="8"/>
        <v/>
      </c>
      <c r="B305" s="85" t="str">
        <f t="shared" si="9"/>
        <v/>
      </c>
    </row>
    <row r="306" spans="1:2">
      <c r="A306" s="84" t="str">
        <f t="shared" si="8"/>
        <v/>
      </c>
      <c r="B306" s="85" t="str">
        <f t="shared" si="9"/>
        <v/>
      </c>
    </row>
    <row r="307" spans="1:2">
      <c r="A307" s="84" t="str">
        <f t="shared" si="8"/>
        <v/>
      </c>
      <c r="B307" s="85" t="str">
        <f t="shared" si="9"/>
        <v/>
      </c>
    </row>
    <row r="308" spans="1:2">
      <c r="A308" s="84" t="str">
        <f t="shared" si="8"/>
        <v/>
      </c>
      <c r="B308" s="85" t="str">
        <f t="shared" si="9"/>
        <v/>
      </c>
    </row>
    <row r="309" spans="1:2">
      <c r="A309" s="84" t="str">
        <f t="shared" si="8"/>
        <v/>
      </c>
      <c r="B309" s="85" t="str">
        <f t="shared" si="9"/>
        <v/>
      </c>
    </row>
    <row r="310" spans="1:2">
      <c r="A310" s="84" t="str">
        <f t="shared" si="8"/>
        <v/>
      </c>
      <c r="B310" s="85" t="str">
        <f t="shared" si="9"/>
        <v/>
      </c>
    </row>
    <row r="311" spans="1:2">
      <c r="A311" s="84" t="str">
        <f t="shared" si="8"/>
        <v/>
      </c>
      <c r="B311" s="85" t="str">
        <f t="shared" si="9"/>
        <v/>
      </c>
    </row>
    <row r="312" spans="1:2">
      <c r="A312" s="84" t="str">
        <f t="shared" si="8"/>
        <v/>
      </c>
      <c r="B312" s="85" t="str">
        <f t="shared" si="9"/>
        <v/>
      </c>
    </row>
    <row r="313" spans="1:2">
      <c r="A313" s="84" t="str">
        <f t="shared" si="8"/>
        <v/>
      </c>
      <c r="B313" s="85" t="str">
        <f t="shared" si="9"/>
        <v/>
      </c>
    </row>
    <row r="314" spans="1:2">
      <c r="A314" s="84" t="str">
        <f t="shared" si="8"/>
        <v/>
      </c>
      <c r="B314" s="85" t="str">
        <f t="shared" si="9"/>
        <v/>
      </c>
    </row>
    <row r="315" spans="1:2">
      <c r="A315" s="84" t="str">
        <f t="shared" si="8"/>
        <v/>
      </c>
      <c r="B315" s="85" t="str">
        <f t="shared" si="9"/>
        <v/>
      </c>
    </row>
    <row r="316" spans="1:2">
      <c r="A316" s="84" t="str">
        <f t="shared" si="8"/>
        <v/>
      </c>
      <c r="B316" s="85" t="str">
        <f t="shared" si="9"/>
        <v/>
      </c>
    </row>
    <row r="317" spans="1:2">
      <c r="A317" s="84" t="str">
        <f t="shared" si="8"/>
        <v/>
      </c>
      <c r="B317" s="85" t="str">
        <f t="shared" si="9"/>
        <v/>
      </c>
    </row>
    <row r="318" spans="1:2">
      <c r="A318" s="84" t="str">
        <f t="shared" si="8"/>
        <v/>
      </c>
      <c r="B318" s="85" t="str">
        <f t="shared" si="9"/>
        <v/>
      </c>
    </row>
    <row r="319" spans="1:2">
      <c r="A319" s="84" t="str">
        <f t="shared" si="8"/>
        <v/>
      </c>
      <c r="B319" s="85" t="str">
        <f t="shared" si="9"/>
        <v/>
      </c>
    </row>
    <row r="320" spans="1:2">
      <c r="A320" s="84" t="str">
        <f t="shared" si="8"/>
        <v/>
      </c>
      <c r="B320" s="85" t="str">
        <f t="shared" si="9"/>
        <v/>
      </c>
    </row>
    <row r="321" spans="1:2">
      <c r="A321" s="84" t="str">
        <f t="shared" ref="A321:A384" si="10">IF(E321="","",E321&amp;F321)</f>
        <v/>
      </c>
      <c r="B321" s="85" t="str">
        <f t="shared" ref="B321:B384" si="11">IF(E321="","",E321)</f>
        <v/>
      </c>
    </row>
    <row r="322" spans="1:2">
      <c r="A322" s="84" t="str">
        <f t="shared" si="10"/>
        <v/>
      </c>
      <c r="B322" s="85" t="str">
        <f t="shared" si="11"/>
        <v/>
      </c>
    </row>
    <row r="323" spans="1:2">
      <c r="A323" s="84" t="str">
        <f t="shared" si="10"/>
        <v/>
      </c>
      <c r="B323" s="85" t="str">
        <f t="shared" si="11"/>
        <v/>
      </c>
    </row>
    <row r="324" spans="1:2">
      <c r="A324" s="84" t="str">
        <f t="shared" si="10"/>
        <v/>
      </c>
      <c r="B324" s="85" t="str">
        <f t="shared" si="11"/>
        <v/>
      </c>
    </row>
    <row r="325" spans="1:2">
      <c r="A325" s="84" t="str">
        <f t="shared" si="10"/>
        <v/>
      </c>
      <c r="B325" s="85" t="str">
        <f t="shared" si="11"/>
        <v/>
      </c>
    </row>
    <row r="326" spans="1:2">
      <c r="A326" s="84" t="str">
        <f t="shared" si="10"/>
        <v/>
      </c>
      <c r="B326" s="85" t="str">
        <f t="shared" si="11"/>
        <v/>
      </c>
    </row>
    <row r="327" spans="1:2">
      <c r="A327" s="84" t="str">
        <f t="shared" si="10"/>
        <v/>
      </c>
      <c r="B327" s="85" t="str">
        <f t="shared" si="11"/>
        <v/>
      </c>
    </row>
    <row r="328" spans="1:2">
      <c r="A328" s="84" t="str">
        <f t="shared" si="10"/>
        <v/>
      </c>
      <c r="B328" s="85" t="str">
        <f t="shared" si="11"/>
        <v/>
      </c>
    </row>
    <row r="329" spans="1:2">
      <c r="A329" s="84" t="str">
        <f t="shared" si="10"/>
        <v/>
      </c>
      <c r="B329" s="85" t="str">
        <f t="shared" si="11"/>
        <v/>
      </c>
    </row>
    <row r="330" spans="1:2">
      <c r="A330" s="84" t="str">
        <f t="shared" si="10"/>
        <v/>
      </c>
      <c r="B330" s="85" t="str">
        <f t="shared" si="11"/>
        <v/>
      </c>
    </row>
    <row r="331" spans="1:2">
      <c r="A331" s="84" t="str">
        <f t="shared" si="10"/>
        <v/>
      </c>
      <c r="B331" s="85" t="str">
        <f t="shared" si="11"/>
        <v/>
      </c>
    </row>
    <row r="332" spans="1:2">
      <c r="A332" s="84" t="str">
        <f t="shared" si="10"/>
        <v/>
      </c>
      <c r="B332" s="85" t="str">
        <f t="shared" si="11"/>
        <v/>
      </c>
    </row>
    <row r="333" spans="1:2">
      <c r="A333" s="84" t="str">
        <f t="shared" si="10"/>
        <v/>
      </c>
      <c r="B333" s="85" t="str">
        <f t="shared" si="11"/>
        <v/>
      </c>
    </row>
    <row r="334" spans="1:2">
      <c r="A334" s="84" t="str">
        <f t="shared" si="10"/>
        <v/>
      </c>
      <c r="B334" s="85" t="str">
        <f t="shared" si="11"/>
        <v/>
      </c>
    </row>
    <row r="335" spans="1:2">
      <c r="A335" s="84" t="str">
        <f t="shared" si="10"/>
        <v/>
      </c>
      <c r="B335" s="85" t="str">
        <f t="shared" si="11"/>
        <v/>
      </c>
    </row>
    <row r="336" spans="1:2">
      <c r="A336" s="84" t="str">
        <f t="shared" si="10"/>
        <v/>
      </c>
      <c r="B336" s="85" t="str">
        <f t="shared" si="11"/>
        <v/>
      </c>
    </row>
    <row r="337" spans="1:2">
      <c r="A337" s="84" t="str">
        <f t="shared" si="10"/>
        <v/>
      </c>
      <c r="B337" s="85" t="str">
        <f t="shared" si="11"/>
        <v/>
      </c>
    </row>
    <row r="338" spans="1:2">
      <c r="A338" s="84" t="str">
        <f t="shared" si="10"/>
        <v/>
      </c>
      <c r="B338" s="85" t="str">
        <f t="shared" si="11"/>
        <v/>
      </c>
    </row>
    <row r="339" spans="1:2">
      <c r="A339" s="84" t="str">
        <f t="shared" si="10"/>
        <v/>
      </c>
      <c r="B339" s="85" t="str">
        <f t="shared" si="11"/>
        <v/>
      </c>
    </row>
    <row r="340" spans="1:2">
      <c r="A340" s="84" t="str">
        <f t="shared" si="10"/>
        <v/>
      </c>
      <c r="B340" s="85" t="str">
        <f t="shared" si="11"/>
        <v/>
      </c>
    </row>
    <row r="341" spans="1:2">
      <c r="A341" s="84" t="str">
        <f t="shared" si="10"/>
        <v/>
      </c>
      <c r="B341" s="85" t="str">
        <f t="shared" si="11"/>
        <v/>
      </c>
    </row>
    <row r="342" spans="1:2">
      <c r="A342" s="84" t="str">
        <f t="shared" si="10"/>
        <v/>
      </c>
      <c r="B342" s="85" t="str">
        <f t="shared" si="11"/>
        <v/>
      </c>
    </row>
    <row r="343" spans="1:2">
      <c r="A343" s="84" t="str">
        <f t="shared" si="10"/>
        <v/>
      </c>
      <c r="B343" s="85" t="str">
        <f t="shared" si="11"/>
        <v/>
      </c>
    </row>
    <row r="344" spans="1:2">
      <c r="A344" s="84" t="str">
        <f t="shared" si="10"/>
        <v/>
      </c>
      <c r="B344" s="85" t="str">
        <f t="shared" si="11"/>
        <v/>
      </c>
    </row>
    <row r="345" spans="1:2">
      <c r="A345" s="84" t="str">
        <f t="shared" si="10"/>
        <v/>
      </c>
      <c r="B345" s="85" t="str">
        <f t="shared" si="11"/>
        <v/>
      </c>
    </row>
    <row r="346" spans="1:2">
      <c r="A346" s="84" t="str">
        <f t="shared" si="10"/>
        <v/>
      </c>
      <c r="B346" s="85" t="str">
        <f t="shared" si="11"/>
        <v/>
      </c>
    </row>
    <row r="347" spans="1:2">
      <c r="A347" s="84" t="str">
        <f t="shared" si="10"/>
        <v/>
      </c>
      <c r="B347" s="85" t="str">
        <f t="shared" si="11"/>
        <v/>
      </c>
    </row>
    <row r="348" spans="1:2">
      <c r="A348" s="84" t="str">
        <f t="shared" si="10"/>
        <v/>
      </c>
      <c r="B348" s="85" t="str">
        <f t="shared" si="11"/>
        <v/>
      </c>
    </row>
    <row r="349" spans="1:2">
      <c r="A349" s="84" t="str">
        <f t="shared" si="10"/>
        <v/>
      </c>
      <c r="B349" s="85" t="str">
        <f t="shared" si="11"/>
        <v/>
      </c>
    </row>
    <row r="350" spans="1:2">
      <c r="A350" s="84" t="str">
        <f t="shared" si="10"/>
        <v/>
      </c>
      <c r="B350" s="85" t="str">
        <f t="shared" si="11"/>
        <v/>
      </c>
    </row>
    <row r="351" spans="1:2">
      <c r="A351" s="84" t="str">
        <f t="shared" si="10"/>
        <v/>
      </c>
      <c r="B351" s="85" t="str">
        <f t="shared" si="11"/>
        <v/>
      </c>
    </row>
    <row r="352" spans="1:2">
      <c r="A352" s="84" t="str">
        <f t="shared" si="10"/>
        <v/>
      </c>
      <c r="B352" s="85" t="str">
        <f t="shared" si="11"/>
        <v/>
      </c>
    </row>
    <row r="353" spans="1:2">
      <c r="A353" s="84" t="str">
        <f t="shared" si="10"/>
        <v/>
      </c>
      <c r="B353" s="85" t="str">
        <f t="shared" si="11"/>
        <v/>
      </c>
    </row>
    <row r="354" spans="1:2">
      <c r="A354" s="84" t="str">
        <f t="shared" si="10"/>
        <v/>
      </c>
      <c r="B354" s="85" t="str">
        <f t="shared" si="11"/>
        <v/>
      </c>
    </row>
    <row r="355" spans="1:2">
      <c r="A355" s="84" t="str">
        <f t="shared" si="10"/>
        <v/>
      </c>
      <c r="B355" s="85" t="str">
        <f t="shared" si="11"/>
        <v/>
      </c>
    </row>
    <row r="356" spans="1:2">
      <c r="A356" s="84" t="str">
        <f t="shared" si="10"/>
        <v/>
      </c>
      <c r="B356" s="85" t="str">
        <f t="shared" si="11"/>
        <v/>
      </c>
    </row>
    <row r="357" spans="1:2">
      <c r="A357" s="84" t="str">
        <f t="shared" si="10"/>
        <v/>
      </c>
      <c r="B357" s="85" t="str">
        <f t="shared" si="11"/>
        <v/>
      </c>
    </row>
    <row r="358" spans="1:2">
      <c r="A358" s="84" t="str">
        <f t="shared" si="10"/>
        <v/>
      </c>
      <c r="B358" s="85" t="str">
        <f t="shared" si="11"/>
        <v/>
      </c>
    </row>
    <row r="359" spans="1:2">
      <c r="A359" s="84" t="str">
        <f t="shared" si="10"/>
        <v/>
      </c>
      <c r="B359" s="85" t="str">
        <f t="shared" si="11"/>
        <v/>
      </c>
    </row>
    <row r="360" spans="1:2">
      <c r="A360" s="84" t="str">
        <f t="shared" si="10"/>
        <v/>
      </c>
      <c r="B360" s="85" t="str">
        <f t="shared" si="11"/>
        <v/>
      </c>
    </row>
    <row r="361" spans="1:2">
      <c r="A361" s="84" t="str">
        <f t="shared" si="10"/>
        <v/>
      </c>
      <c r="B361" s="85" t="str">
        <f t="shared" si="11"/>
        <v/>
      </c>
    </row>
    <row r="362" spans="1:2">
      <c r="A362" s="84" t="str">
        <f t="shared" si="10"/>
        <v/>
      </c>
      <c r="B362" s="85" t="str">
        <f t="shared" si="11"/>
        <v/>
      </c>
    </row>
    <row r="363" spans="1:2">
      <c r="A363" s="84" t="str">
        <f t="shared" si="10"/>
        <v/>
      </c>
      <c r="B363" s="85" t="str">
        <f t="shared" si="11"/>
        <v/>
      </c>
    </row>
    <row r="364" spans="1:2">
      <c r="A364" s="84" t="str">
        <f t="shared" si="10"/>
        <v/>
      </c>
      <c r="B364" s="85" t="str">
        <f t="shared" si="11"/>
        <v/>
      </c>
    </row>
    <row r="365" spans="1:2">
      <c r="A365" s="84" t="str">
        <f t="shared" si="10"/>
        <v/>
      </c>
      <c r="B365" s="85" t="str">
        <f t="shared" si="11"/>
        <v/>
      </c>
    </row>
    <row r="366" spans="1:2">
      <c r="A366" s="84" t="str">
        <f t="shared" si="10"/>
        <v/>
      </c>
      <c r="B366" s="85" t="str">
        <f t="shared" si="11"/>
        <v/>
      </c>
    </row>
    <row r="367" spans="1:2">
      <c r="A367" s="84" t="str">
        <f t="shared" si="10"/>
        <v/>
      </c>
      <c r="B367" s="85" t="str">
        <f t="shared" si="11"/>
        <v/>
      </c>
    </row>
    <row r="368" spans="1:2">
      <c r="A368" s="84" t="str">
        <f t="shared" si="10"/>
        <v/>
      </c>
      <c r="B368" s="85" t="str">
        <f t="shared" si="11"/>
        <v/>
      </c>
    </row>
    <row r="369" spans="1:2">
      <c r="A369" s="84" t="str">
        <f t="shared" si="10"/>
        <v/>
      </c>
      <c r="B369" s="85" t="str">
        <f t="shared" si="11"/>
        <v/>
      </c>
    </row>
    <row r="370" spans="1:2">
      <c r="A370" s="84" t="str">
        <f t="shared" si="10"/>
        <v/>
      </c>
      <c r="B370" s="85" t="str">
        <f t="shared" si="11"/>
        <v/>
      </c>
    </row>
    <row r="371" spans="1:2">
      <c r="A371" s="84" t="str">
        <f t="shared" si="10"/>
        <v/>
      </c>
      <c r="B371" s="85" t="str">
        <f t="shared" si="11"/>
        <v/>
      </c>
    </row>
    <row r="372" spans="1:2">
      <c r="A372" s="84" t="str">
        <f t="shared" si="10"/>
        <v/>
      </c>
      <c r="B372" s="85" t="str">
        <f t="shared" si="11"/>
        <v/>
      </c>
    </row>
    <row r="373" spans="1:2">
      <c r="A373" s="84" t="str">
        <f t="shared" si="10"/>
        <v/>
      </c>
      <c r="B373" s="85" t="str">
        <f t="shared" si="11"/>
        <v/>
      </c>
    </row>
    <row r="374" spans="1:2">
      <c r="A374" s="84" t="str">
        <f t="shared" si="10"/>
        <v/>
      </c>
      <c r="B374" s="85" t="str">
        <f t="shared" si="11"/>
        <v/>
      </c>
    </row>
    <row r="375" spans="1:2">
      <c r="A375" s="84" t="str">
        <f t="shared" si="10"/>
        <v/>
      </c>
      <c r="B375" s="85" t="str">
        <f t="shared" si="11"/>
        <v/>
      </c>
    </row>
    <row r="376" spans="1:2">
      <c r="A376" s="84" t="str">
        <f t="shared" si="10"/>
        <v/>
      </c>
      <c r="B376" s="85" t="str">
        <f t="shared" si="11"/>
        <v/>
      </c>
    </row>
    <row r="377" spans="1:2">
      <c r="A377" s="84" t="str">
        <f t="shared" si="10"/>
        <v/>
      </c>
      <c r="B377" s="85" t="str">
        <f t="shared" si="11"/>
        <v/>
      </c>
    </row>
    <row r="378" spans="1:2">
      <c r="A378" s="84" t="str">
        <f t="shared" si="10"/>
        <v/>
      </c>
      <c r="B378" s="85" t="str">
        <f t="shared" si="11"/>
        <v/>
      </c>
    </row>
    <row r="379" spans="1:2">
      <c r="A379" s="84" t="str">
        <f t="shared" si="10"/>
        <v/>
      </c>
      <c r="B379" s="85" t="str">
        <f t="shared" si="11"/>
        <v/>
      </c>
    </row>
    <row r="380" spans="1:2">
      <c r="A380" s="84" t="str">
        <f t="shared" si="10"/>
        <v/>
      </c>
      <c r="B380" s="85" t="str">
        <f t="shared" si="11"/>
        <v/>
      </c>
    </row>
    <row r="381" spans="1:2">
      <c r="A381" s="84" t="str">
        <f t="shared" si="10"/>
        <v/>
      </c>
      <c r="B381" s="85" t="str">
        <f t="shared" si="11"/>
        <v/>
      </c>
    </row>
    <row r="382" spans="1:2">
      <c r="A382" s="84" t="str">
        <f t="shared" si="10"/>
        <v/>
      </c>
      <c r="B382" s="85" t="str">
        <f t="shared" si="11"/>
        <v/>
      </c>
    </row>
    <row r="383" spans="1:2">
      <c r="A383" s="84" t="str">
        <f t="shared" si="10"/>
        <v/>
      </c>
      <c r="B383" s="85" t="str">
        <f t="shared" si="11"/>
        <v/>
      </c>
    </row>
    <row r="384" spans="1:2">
      <c r="A384" s="84" t="str">
        <f t="shared" si="10"/>
        <v/>
      </c>
      <c r="B384" s="85" t="str">
        <f t="shared" si="11"/>
        <v/>
      </c>
    </row>
    <row r="385" spans="1:2">
      <c r="A385" s="84" t="str">
        <f t="shared" ref="A385:A448" si="12">IF(E385="","",E385&amp;F385)</f>
        <v/>
      </c>
      <c r="B385" s="85" t="str">
        <f t="shared" ref="B385:B448" si="13">IF(E385="","",E385)</f>
        <v/>
      </c>
    </row>
    <row r="386" spans="1:2">
      <c r="A386" s="84" t="str">
        <f t="shared" si="12"/>
        <v/>
      </c>
      <c r="B386" s="85" t="str">
        <f t="shared" si="13"/>
        <v/>
      </c>
    </row>
    <row r="387" spans="1:2">
      <c r="A387" s="84" t="str">
        <f t="shared" si="12"/>
        <v/>
      </c>
      <c r="B387" s="85" t="str">
        <f t="shared" si="13"/>
        <v/>
      </c>
    </row>
    <row r="388" spans="1:2">
      <c r="A388" s="84" t="str">
        <f t="shared" si="12"/>
        <v/>
      </c>
      <c r="B388" s="85" t="str">
        <f t="shared" si="13"/>
        <v/>
      </c>
    </row>
    <row r="389" spans="1:2">
      <c r="A389" s="84" t="str">
        <f t="shared" si="12"/>
        <v/>
      </c>
      <c r="B389" s="85" t="str">
        <f t="shared" si="13"/>
        <v/>
      </c>
    </row>
    <row r="390" spans="1:2">
      <c r="A390" s="84" t="str">
        <f t="shared" si="12"/>
        <v/>
      </c>
      <c r="B390" s="85" t="str">
        <f t="shared" si="13"/>
        <v/>
      </c>
    </row>
    <row r="391" spans="1:2">
      <c r="A391" s="84" t="str">
        <f t="shared" si="12"/>
        <v/>
      </c>
      <c r="B391" s="85" t="str">
        <f t="shared" si="13"/>
        <v/>
      </c>
    </row>
    <row r="392" spans="1:2">
      <c r="A392" s="84" t="str">
        <f t="shared" si="12"/>
        <v/>
      </c>
      <c r="B392" s="85" t="str">
        <f t="shared" si="13"/>
        <v/>
      </c>
    </row>
    <row r="393" spans="1:2">
      <c r="A393" s="84" t="str">
        <f t="shared" si="12"/>
        <v/>
      </c>
      <c r="B393" s="85" t="str">
        <f t="shared" si="13"/>
        <v/>
      </c>
    </row>
    <row r="394" spans="1:2">
      <c r="A394" s="84" t="str">
        <f t="shared" si="12"/>
        <v/>
      </c>
      <c r="B394" s="85" t="str">
        <f t="shared" si="13"/>
        <v/>
      </c>
    </row>
    <row r="395" spans="1:2">
      <c r="A395" s="84" t="str">
        <f t="shared" si="12"/>
        <v/>
      </c>
      <c r="B395" s="85" t="str">
        <f t="shared" si="13"/>
        <v/>
      </c>
    </row>
    <row r="396" spans="1:2">
      <c r="A396" s="84" t="str">
        <f t="shared" si="12"/>
        <v/>
      </c>
      <c r="B396" s="85" t="str">
        <f t="shared" si="13"/>
        <v/>
      </c>
    </row>
    <row r="397" spans="1:2">
      <c r="A397" s="84" t="str">
        <f t="shared" si="12"/>
        <v/>
      </c>
      <c r="B397" s="85" t="str">
        <f t="shared" si="13"/>
        <v/>
      </c>
    </row>
    <row r="398" spans="1:2">
      <c r="A398" s="84" t="str">
        <f t="shared" si="12"/>
        <v/>
      </c>
      <c r="B398" s="85" t="str">
        <f t="shared" si="13"/>
        <v/>
      </c>
    </row>
    <row r="399" spans="1:2">
      <c r="A399" s="84" t="str">
        <f t="shared" si="12"/>
        <v/>
      </c>
      <c r="B399" s="85" t="str">
        <f t="shared" si="13"/>
        <v/>
      </c>
    </row>
    <row r="400" spans="1:2">
      <c r="A400" s="84" t="str">
        <f t="shared" si="12"/>
        <v/>
      </c>
      <c r="B400" s="85" t="str">
        <f t="shared" si="13"/>
        <v/>
      </c>
    </row>
    <row r="401" spans="1:2">
      <c r="A401" s="84" t="str">
        <f t="shared" si="12"/>
        <v/>
      </c>
      <c r="B401" s="85" t="str">
        <f t="shared" si="13"/>
        <v/>
      </c>
    </row>
    <row r="402" spans="1:2">
      <c r="A402" s="84" t="str">
        <f t="shared" si="12"/>
        <v/>
      </c>
      <c r="B402" s="85" t="str">
        <f t="shared" si="13"/>
        <v/>
      </c>
    </row>
    <row r="403" spans="1:2">
      <c r="A403" s="84" t="str">
        <f t="shared" si="12"/>
        <v/>
      </c>
      <c r="B403" s="85" t="str">
        <f t="shared" si="13"/>
        <v/>
      </c>
    </row>
    <row r="404" spans="1:2">
      <c r="A404" s="84" t="str">
        <f t="shared" si="12"/>
        <v/>
      </c>
      <c r="B404" s="85" t="str">
        <f t="shared" si="13"/>
        <v/>
      </c>
    </row>
    <row r="405" spans="1:2">
      <c r="A405" s="84" t="str">
        <f t="shared" si="12"/>
        <v/>
      </c>
      <c r="B405" s="85" t="str">
        <f t="shared" si="13"/>
        <v/>
      </c>
    </row>
    <row r="406" spans="1:2">
      <c r="A406" s="84" t="str">
        <f t="shared" si="12"/>
        <v/>
      </c>
      <c r="B406" s="85" t="str">
        <f t="shared" si="13"/>
        <v/>
      </c>
    </row>
    <row r="407" spans="1:2">
      <c r="A407" s="84" t="str">
        <f t="shared" si="12"/>
        <v/>
      </c>
      <c r="B407" s="85" t="str">
        <f t="shared" si="13"/>
        <v/>
      </c>
    </row>
    <row r="408" spans="1:2">
      <c r="A408" s="84" t="str">
        <f t="shared" si="12"/>
        <v/>
      </c>
      <c r="B408" s="85" t="str">
        <f t="shared" si="13"/>
        <v/>
      </c>
    </row>
    <row r="409" spans="1:2">
      <c r="A409" s="84" t="str">
        <f t="shared" si="12"/>
        <v/>
      </c>
      <c r="B409" s="85" t="str">
        <f t="shared" si="13"/>
        <v/>
      </c>
    </row>
    <row r="410" spans="1:2">
      <c r="A410" s="84" t="str">
        <f t="shared" si="12"/>
        <v/>
      </c>
      <c r="B410" s="85" t="str">
        <f t="shared" si="13"/>
        <v/>
      </c>
    </row>
    <row r="411" spans="1:2">
      <c r="A411" s="84" t="str">
        <f t="shared" si="12"/>
        <v/>
      </c>
      <c r="B411" s="85" t="str">
        <f t="shared" si="13"/>
        <v/>
      </c>
    </row>
    <row r="412" spans="1:2">
      <c r="A412" s="84" t="str">
        <f t="shared" si="12"/>
        <v/>
      </c>
      <c r="B412" s="85" t="str">
        <f t="shared" si="13"/>
        <v/>
      </c>
    </row>
    <row r="413" spans="1:2">
      <c r="A413" s="84" t="str">
        <f t="shared" si="12"/>
        <v/>
      </c>
      <c r="B413" s="85" t="str">
        <f t="shared" si="13"/>
        <v/>
      </c>
    </row>
    <row r="414" spans="1:2">
      <c r="A414" s="84" t="str">
        <f t="shared" si="12"/>
        <v/>
      </c>
      <c r="B414" s="85" t="str">
        <f t="shared" si="13"/>
        <v/>
      </c>
    </row>
    <row r="415" spans="1:2">
      <c r="A415" s="84" t="str">
        <f t="shared" si="12"/>
        <v/>
      </c>
      <c r="B415" s="85" t="str">
        <f t="shared" si="13"/>
        <v/>
      </c>
    </row>
    <row r="416" spans="1:2">
      <c r="A416" s="84" t="str">
        <f t="shared" si="12"/>
        <v/>
      </c>
      <c r="B416" s="85" t="str">
        <f t="shared" si="13"/>
        <v/>
      </c>
    </row>
    <row r="417" spans="1:2">
      <c r="A417" s="84" t="str">
        <f t="shared" si="12"/>
        <v/>
      </c>
      <c r="B417" s="85" t="str">
        <f t="shared" si="13"/>
        <v/>
      </c>
    </row>
    <row r="418" spans="1:2">
      <c r="A418" s="84" t="str">
        <f t="shared" si="12"/>
        <v/>
      </c>
      <c r="B418" s="85" t="str">
        <f t="shared" si="13"/>
        <v/>
      </c>
    </row>
    <row r="419" spans="1:2">
      <c r="A419" s="84" t="str">
        <f t="shared" si="12"/>
        <v/>
      </c>
      <c r="B419" s="85" t="str">
        <f t="shared" si="13"/>
        <v/>
      </c>
    </row>
    <row r="420" spans="1:2">
      <c r="A420" s="84" t="str">
        <f t="shared" si="12"/>
        <v/>
      </c>
      <c r="B420" s="85" t="str">
        <f t="shared" si="13"/>
        <v/>
      </c>
    </row>
    <row r="421" spans="1:2">
      <c r="A421" s="84" t="str">
        <f t="shared" si="12"/>
        <v/>
      </c>
      <c r="B421" s="85" t="str">
        <f t="shared" si="13"/>
        <v/>
      </c>
    </row>
    <row r="422" spans="1:2">
      <c r="A422" s="84" t="str">
        <f t="shared" si="12"/>
        <v/>
      </c>
      <c r="B422" s="85" t="str">
        <f t="shared" si="13"/>
        <v/>
      </c>
    </row>
    <row r="423" spans="1:2">
      <c r="A423" s="84" t="str">
        <f t="shared" si="12"/>
        <v/>
      </c>
      <c r="B423" s="85" t="str">
        <f t="shared" si="13"/>
        <v/>
      </c>
    </row>
    <row r="424" spans="1:2">
      <c r="A424" s="84" t="str">
        <f t="shared" si="12"/>
        <v/>
      </c>
      <c r="B424" s="85" t="str">
        <f t="shared" si="13"/>
        <v/>
      </c>
    </row>
    <row r="425" spans="1:2">
      <c r="A425" s="84" t="str">
        <f t="shared" si="12"/>
        <v/>
      </c>
      <c r="B425" s="85" t="str">
        <f t="shared" si="13"/>
        <v/>
      </c>
    </row>
    <row r="426" spans="1:2">
      <c r="A426" s="84" t="str">
        <f t="shared" si="12"/>
        <v/>
      </c>
      <c r="B426" s="85" t="str">
        <f t="shared" si="13"/>
        <v/>
      </c>
    </row>
    <row r="427" spans="1:2">
      <c r="A427" s="84" t="str">
        <f t="shared" si="12"/>
        <v/>
      </c>
      <c r="B427" s="85" t="str">
        <f t="shared" si="13"/>
        <v/>
      </c>
    </row>
    <row r="428" spans="1:2">
      <c r="A428" s="84" t="str">
        <f t="shared" si="12"/>
        <v/>
      </c>
      <c r="B428" s="85" t="str">
        <f t="shared" si="13"/>
        <v/>
      </c>
    </row>
    <row r="429" spans="1:2">
      <c r="A429" s="84" t="str">
        <f t="shared" si="12"/>
        <v/>
      </c>
      <c r="B429" s="85" t="str">
        <f t="shared" si="13"/>
        <v/>
      </c>
    </row>
    <row r="430" spans="1:2">
      <c r="A430" s="84" t="str">
        <f t="shared" si="12"/>
        <v/>
      </c>
      <c r="B430" s="85" t="str">
        <f t="shared" si="13"/>
        <v/>
      </c>
    </row>
    <row r="431" spans="1:2">
      <c r="A431" s="84" t="str">
        <f t="shared" si="12"/>
        <v/>
      </c>
      <c r="B431" s="85" t="str">
        <f t="shared" si="13"/>
        <v/>
      </c>
    </row>
    <row r="432" spans="1:2">
      <c r="A432" s="84" t="str">
        <f t="shared" si="12"/>
        <v/>
      </c>
      <c r="B432" s="85" t="str">
        <f t="shared" si="13"/>
        <v/>
      </c>
    </row>
    <row r="433" spans="1:2">
      <c r="A433" s="84" t="str">
        <f t="shared" si="12"/>
        <v/>
      </c>
      <c r="B433" s="85" t="str">
        <f t="shared" si="13"/>
        <v/>
      </c>
    </row>
    <row r="434" spans="1:2">
      <c r="A434" s="84" t="str">
        <f t="shared" si="12"/>
        <v/>
      </c>
      <c r="B434" s="85" t="str">
        <f t="shared" si="13"/>
        <v/>
      </c>
    </row>
    <row r="435" spans="1:2">
      <c r="A435" s="84" t="str">
        <f t="shared" si="12"/>
        <v/>
      </c>
      <c r="B435" s="85" t="str">
        <f t="shared" si="13"/>
        <v/>
      </c>
    </row>
    <row r="436" spans="1:2">
      <c r="A436" s="84" t="str">
        <f t="shared" si="12"/>
        <v/>
      </c>
      <c r="B436" s="85" t="str">
        <f t="shared" si="13"/>
        <v/>
      </c>
    </row>
    <row r="437" spans="1:2">
      <c r="A437" s="84" t="str">
        <f t="shared" si="12"/>
        <v/>
      </c>
      <c r="B437" s="85" t="str">
        <f t="shared" si="13"/>
        <v/>
      </c>
    </row>
    <row r="438" spans="1:2">
      <c r="A438" s="84" t="str">
        <f t="shared" si="12"/>
        <v/>
      </c>
      <c r="B438" s="85" t="str">
        <f t="shared" si="13"/>
        <v/>
      </c>
    </row>
    <row r="439" spans="1:2">
      <c r="A439" s="84" t="str">
        <f t="shared" si="12"/>
        <v/>
      </c>
      <c r="B439" s="85" t="str">
        <f t="shared" si="13"/>
        <v/>
      </c>
    </row>
    <row r="440" spans="1:2">
      <c r="A440" s="84" t="str">
        <f t="shared" si="12"/>
        <v/>
      </c>
      <c r="B440" s="85" t="str">
        <f t="shared" si="13"/>
        <v/>
      </c>
    </row>
    <row r="441" spans="1:2">
      <c r="A441" s="84" t="str">
        <f t="shared" si="12"/>
        <v/>
      </c>
      <c r="B441" s="85" t="str">
        <f t="shared" si="13"/>
        <v/>
      </c>
    </row>
    <row r="442" spans="1:2">
      <c r="A442" s="84" t="str">
        <f t="shared" si="12"/>
        <v/>
      </c>
      <c r="B442" s="85" t="str">
        <f t="shared" si="13"/>
        <v/>
      </c>
    </row>
    <row r="443" spans="1:2">
      <c r="A443" s="84" t="str">
        <f t="shared" si="12"/>
        <v/>
      </c>
      <c r="B443" s="85" t="str">
        <f t="shared" si="13"/>
        <v/>
      </c>
    </row>
    <row r="444" spans="1:2">
      <c r="A444" s="84" t="str">
        <f t="shared" si="12"/>
        <v/>
      </c>
      <c r="B444" s="85" t="str">
        <f t="shared" si="13"/>
        <v/>
      </c>
    </row>
    <row r="445" spans="1:2">
      <c r="A445" s="84" t="str">
        <f t="shared" si="12"/>
        <v/>
      </c>
      <c r="B445" s="85" t="str">
        <f t="shared" si="13"/>
        <v/>
      </c>
    </row>
    <row r="446" spans="1:2">
      <c r="A446" s="84" t="str">
        <f t="shared" si="12"/>
        <v/>
      </c>
      <c r="B446" s="85" t="str">
        <f t="shared" si="13"/>
        <v/>
      </c>
    </row>
    <row r="447" spans="1:2">
      <c r="A447" s="84" t="str">
        <f t="shared" si="12"/>
        <v/>
      </c>
      <c r="B447" s="85" t="str">
        <f t="shared" si="13"/>
        <v/>
      </c>
    </row>
    <row r="448" spans="1:2">
      <c r="A448" s="84" t="str">
        <f t="shared" si="12"/>
        <v/>
      </c>
      <c r="B448" s="85" t="str">
        <f t="shared" si="13"/>
        <v/>
      </c>
    </row>
    <row r="449" spans="1:2">
      <c r="A449" s="84" t="str">
        <f t="shared" ref="A449:A512" si="14">IF(E449="","",E449&amp;F449)</f>
        <v/>
      </c>
      <c r="B449" s="85" t="str">
        <f t="shared" ref="B449:B512" si="15">IF(E449="","",E449)</f>
        <v/>
      </c>
    </row>
    <row r="450" spans="1:2">
      <c r="A450" s="84" t="str">
        <f t="shared" si="14"/>
        <v/>
      </c>
      <c r="B450" s="85" t="str">
        <f t="shared" si="15"/>
        <v/>
      </c>
    </row>
    <row r="451" spans="1:2">
      <c r="A451" s="84" t="str">
        <f t="shared" si="14"/>
        <v/>
      </c>
      <c r="B451" s="85" t="str">
        <f t="shared" si="15"/>
        <v/>
      </c>
    </row>
    <row r="452" spans="1:2">
      <c r="A452" s="84" t="str">
        <f t="shared" si="14"/>
        <v/>
      </c>
      <c r="B452" s="85" t="str">
        <f t="shared" si="15"/>
        <v/>
      </c>
    </row>
    <row r="453" spans="1:2">
      <c r="A453" s="84" t="str">
        <f t="shared" si="14"/>
        <v/>
      </c>
      <c r="B453" s="85" t="str">
        <f t="shared" si="15"/>
        <v/>
      </c>
    </row>
    <row r="454" spans="1:2">
      <c r="A454" s="84" t="str">
        <f t="shared" si="14"/>
        <v/>
      </c>
      <c r="B454" s="85" t="str">
        <f t="shared" si="15"/>
        <v/>
      </c>
    </row>
    <row r="455" spans="1:2">
      <c r="A455" s="84" t="str">
        <f t="shared" si="14"/>
        <v/>
      </c>
      <c r="B455" s="85" t="str">
        <f t="shared" si="15"/>
        <v/>
      </c>
    </row>
    <row r="456" spans="1:2">
      <c r="A456" s="84" t="str">
        <f t="shared" si="14"/>
        <v/>
      </c>
      <c r="B456" s="85" t="str">
        <f t="shared" si="15"/>
        <v/>
      </c>
    </row>
    <row r="457" spans="1:2">
      <c r="A457" s="84" t="str">
        <f t="shared" si="14"/>
        <v/>
      </c>
      <c r="B457" s="85" t="str">
        <f t="shared" si="15"/>
        <v/>
      </c>
    </row>
    <row r="458" spans="1:2">
      <c r="A458" s="84" t="str">
        <f t="shared" si="14"/>
        <v/>
      </c>
      <c r="B458" s="85" t="str">
        <f t="shared" si="15"/>
        <v/>
      </c>
    </row>
    <row r="459" spans="1:2">
      <c r="A459" s="84" t="str">
        <f t="shared" si="14"/>
        <v/>
      </c>
      <c r="B459" s="85" t="str">
        <f t="shared" si="15"/>
        <v/>
      </c>
    </row>
    <row r="460" spans="1:2">
      <c r="A460" s="84" t="str">
        <f t="shared" si="14"/>
        <v/>
      </c>
      <c r="B460" s="85" t="str">
        <f t="shared" si="15"/>
        <v/>
      </c>
    </row>
    <row r="461" spans="1:2">
      <c r="A461" s="84" t="str">
        <f t="shared" si="14"/>
        <v/>
      </c>
      <c r="B461" s="85" t="str">
        <f t="shared" si="15"/>
        <v/>
      </c>
    </row>
    <row r="462" spans="1:2">
      <c r="A462" s="84" t="str">
        <f t="shared" si="14"/>
        <v/>
      </c>
      <c r="B462" s="85" t="str">
        <f t="shared" si="15"/>
        <v/>
      </c>
    </row>
    <row r="463" spans="1:2">
      <c r="A463" s="84" t="str">
        <f t="shared" si="14"/>
        <v/>
      </c>
      <c r="B463" s="85" t="str">
        <f t="shared" si="15"/>
        <v/>
      </c>
    </row>
    <row r="464" spans="1:2">
      <c r="A464" s="84" t="str">
        <f t="shared" si="14"/>
        <v/>
      </c>
      <c r="B464" s="85" t="str">
        <f t="shared" si="15"/>
        <v/>
      </c>
    </row>
    <row r="465" spans="1:2">
      <c r="A465" s="84" t="str">
        <f t="shared" si="14"/>
        <v/>
      </c>
      <c r="B465" s="85" t="str">
        <f t="shared" si="15"/>
        <v/>
      </c>
    </row>
    <row r="466" spans="1:2">
      <c r="A466" s="84" t="str">
        <f t="shared" si="14"/>
        <v/>
      </c>
      <c r="B466" s="85" t="str">
        <f t="shared" si="15"/>
        <v/>
      </c>
    </row>
    <row r="467" spans="1:2">
      <c r="A467" s="84" t="str">
        <f t="shared" si="14"/>
        <v/>
      </c>
      <c r="B467" s="85" t="str">
        <f t="shared" si="15"/>
        <v/>
      </c>
    </row>
    <row r="468" spans="1:2">
      <c r="A468" s="84" t="str">
        <f t="shared" si="14"/>
        <v/>
      </c>
      <c r="B468" s="85" t="str">
        <f t="shared" si="15"/>
        <v/>
      </c>
    </row>
    <row r="469" spans="1:2">
      <c r="A469" s="84" t="str">
        <f t="shared" si="14"/>
        <v/>
      </c>
      <c r="B469" s="85" t="str">
        <f t="shared" si="15"/>
        <v/>
      </c>
    </row>
    <row r="470" spans="1:2">
      <c r="A470" s="84" t="str">
        <f t="shared" si="14"/>
        <v/>
      </c>
      <c r="B470" s="85" t="str">
        <f t="shared" si="15"/>
        <v/>
      </c>
    </row>
    <row r="471" spans="1:2">
      <c r="A471" s="84" t="str">
        <f t="shared" si="14"/>
        <v/>
      </c>
      <c r="B471" s="85" t="str">
        <f t="shared" si="15"/>
        <v/>
      </c>
    </row>
    <row r="472" spans="1:2">
      <c r="A472" s="84" t="str">
        <f t="shared" si="14"/>
        <v/>
      </c>
      <c r="B472" s="85" t="str">
        <f t="shared" si="15"/>
        <v/>
      </c>
    </row>
    <row r="473" spans="1:2">
      <c r="A473" s="84" t="str">
        <f t="shared" si="14"/>
        <v/>
      </c>
      <c r="B473" s="85" t="str">
        <f t="shared" si="15"/>
        <v/>
      </c>
    </row>
    <row r="474" spans="1:2">
      <c r="A474" s="84" t="str">
        <f t="shared" si="14"/>
        <v/>
      </c>
      <c r="B474" s="85" t="str">
        <f t="shared" si="15"/>
        <v/>
      </c>
    </row>
    <row r="475" spans="1:2">
      <c r="A475" s="84" t="str">
        <f t="shared" si="14"/>
        <v/>
      </c>
      <c r="B475" s="85" t="str">
        <f t="shared" si="15"/>
        <v/>
      </c>
    </row>
    <row r="476" spans="1:2">
      <c r="A476" s="84" t="str">
        <f t="shared" si="14"/>
        <v/>
      </c>
      <c r="B476" s="85" t="str">
        <f t="shared" si="15"/>
        <v/>
      </c>
    </row>
    <row r="477" spans="1:2">
      <c r="A477" s="84" t="str">
        <f t="shared" si="14"/>
        <v/>
      </c>
      <c r="B477" s="85" t="str">
        <f t="shared" si="15"/>
        <v/>
      </c>
    </row>
    <row r="478" spans="1:2">
      <c r="A478" s="84" t="str">
        <f t="shared" si="14"/>
        <v/>
      </c>
      <c r="B478" s="85" t="str">
        <f t="shared" si="15"/>
        <v/>
      </c>
    </row>
    <row r="479" spans="1:2">
      <c r="A479" s="84" t="str">
        <f t="shared" si="14"/>
        <v/>
      </c>
      <c r="B479" s="85" t="str">
        <f t="shared" si="15"/>
        <v/>
      </c>
    </row>
    <row r="480" spans="1:2">
      <c r="A480" s="84" t="str">
        <f t="shared" si="14"/>
        <v/>
      </c>
      <c r="B480" s="85" t="str">
        <f t="shared" si="15"/>
        <v/>
      </c>
    </row>
    <row r="481" spans="1:2">
      <c r="A481" s="84" t="str">
        <f t="shared" si="14"/>
        <v/>
      </c>
      <c r="B481" s="85" t="str">
        <f t="shared" si="15"/>
        <v/>
      </c>
    </row>
    <row r="482" spans="1:2">
      <c r="A482" s="84" t="str">
        <f t="shared" si="14"/>
        <v/>
      </c>
      <c r="B482" s="85" t="str">
        <f t="shared" si="15"/>
        <v/>
      </c>
    </row>
    <row r="483" spans="1:2">
      <c r="A483" s="84" t="str">
        <f t="shared" si="14"/>
        <v/>
      </c>
      <c r="B483" s="85" t="str">
        <f t="shared" si="15"/>
        <v/>
      </c>
    </row>
    <row r="484" spans="1:2">
      <c r="A484" s="84" t="str">
        <f t="shared" si="14"/>
        <v/>
      </c>
      <c r="B484" s="85" t="str">
        <f t="shared" si="15"/>
        <v/>
      </c>
    </row>
    <row r="485" spans="1:2">
      <c r="A485" s="84" t="str">
        <f t="shared" si="14"/>
        <v/>
      </c>
      <c r="B485" s="85" t="str">
        <f t="shared" si="15"/>
        <v/>
      </c>
    </row>
    <row r="486" spans="1:2">
      <c r="A486" s="84" t="str">
        <f t="shared" si="14"/>
        <v/>
      </c>
      <c r="B486" s="85" t="str">
        <f t="shared" si="15"/>
        <v/>
      </c>
    </row>
    <row r="487" spans="1:2">
      <c r="A487" s="84" t="str">
        <f t="shared" si="14"/>
        <v/>
      </c>
      <c r="B487" s="85" t="str">
        <f t="shared" si="15"/>
        <v/>
      </c>
    </row>
    <row r="488" spans="1:2">
      <c r="A488" s="84" t="str">
        <f t="shared" si="14"/>
        <v/>
      </c>
      <c r="B488" s="85" t="str">
        <f t="shared" si="15"/>
        <v/>
      </c>
    </row>
    <row r="489" spans="1:2">
      <c r="A489" s="84" t="str">
        <f t="shared" si="14"/>
        <v/>
      </c>
      <c r="B489" s="85" t="str">
        <f t="shared" si="15"/>
        <v/>
      </c>
    </row>
    <row r="490" spans="1:2">
      <c r="A490" s="84" t="str">
        <f t="shared" si="14"/>
        <v/>
      </c>
      <c r="B490" s="85" t="str">
        <f t="shared" si="15"/>
        <v/>
      </c>
    </row>
    <row r="491" spans="1:2">
      <c r="A491" s="84" t="str">
        <f t="shared" si="14"/>
        <v/>
      </c>
      <c r="B491" s="85" t="str">
        <f t="shared" si="15"/>
        <v/>
      </c>
    </row>
    <row r="492" spans="1:2">
      <c r="A492" s="84" t="str">
        <f t="shared" si="14"/>
        <v/>
      </c>
      <c r="B492" s="85" t="str">
        <f t="shared" si="15"/>
        <v/>
      </c>
    </row>
    <row r="493" spans="1:2">
      <c r="A493" s="84" t="str">
        <f t="shared" si="14"/>
        <v/>
      </c>
      <c r="B493" s="85" t="str">
        <f t="shared" si="15"/>
        <v/>
      </c>
    </row>
    <row r="494" spans="1:2">
      <c r="A494" s="84" t="str">
        <f t="shared" si="14"/>
        <v/>
      </c>
      <c r="B494" s="85" t="str">
        <f t="shared" si="15"/>
        <v/>
      </c>
    </row>
    <row r="495" spans="1:2">
      <c r="A495" s="84" t="str">
        <f t="shared" si="14"/>
        <v/>
      </c>
      <c r="B495" s="85" t="str">
        <f t="shared" si="15"/>
        <v/>
      </c>
    </row>
    <row r="496" spans="1:2">
      <c r="A496" s="84" t="str">
        <f t="shared" si="14"/>
        <v/>
      </c>
      <c r="B496" s="85" t="str">
        <f t="shared" si="15"/>
        <v/>
      </c>
    </row>
    <row r="497" spans="1:2">
      <c r="A497" s="84" t="str">
        <f t="shared" si="14"/>
        <v/>
      </c>
      <c r="B497" s="85" t="str">
        <f t="shared" si="15"/>
        <v/>
      </c>
    </row>
    <row r="498" spans="1:2">
      <c r="A498" s="84" t="str">
        <f t="shared" si="14"/>
        <v/>
      </c>
      <c r="B498" s="85" t="str">
        <f t="shared" si="15"/>
        <v/>
      </c>
    </row>
    <row r="499" spans="1:2">
      <c r="A499" s="84" t="str">
        <f t="shared" si="14"/>
        <v/>
      </c>
      <c r="B499" s="85" t="str">
        <f t="shared" si="15"/>
        <v/>
      </c>
    </row>
    <row r="500" spans="1:2">
      <c r="A500" s="84" t="str">
        <f t="shared" si="14"/>
        <v/>
      </c>
      <c r="B500" s="85" t="str">
        <f t="shared" si="15"/>
        <v/>
      </c>
    </row>
    <row r="501" spans="1:2">
      <c r="A501" s="84" t="str">
        <f t="shared" si="14"/>
        <v/>
      </c>
      <c r="B501" s="85" t="str">
        <f t="shared" si="15"/>
        <v/>
      </c>
    </row>
    <row r="502" spans="1:2">
      <c r="A502" s="84" t="str">
        <f t="shared" si="14"/>
        <v/>
      </c>
      <c r="B502" s="85" t="str">
        <f t="shared" si="15"/>
        <v/>
      </c>
    </row>
    <row r="503" spans="1:2">
      <c r="A503" s="84" t="str">
        <f t="shared" si="14"/>
        <v/>
      </c>
      <c r="B503" s="85" t="str">
        <f t="shared" si="15"/>
        <v/>
      </c>
    </row>
    <row r="504" spans="1:2">
      <c r="A504" s="84" t="str">
        <f t="shared" si="14"/>
        <v/>
      </c>
      <c r="B504" s="85" t="str">
        <f t="shared" si="15"/>
        <v/>
      </c>
    </row>
    <row r="505" spans="1:2">
      <c r="A505" s="84" t="str">
        <f t="shared" si="14"/>
        <v/>
      </c>
      <c r="B505" s="85" t="str">
        <f t="shared" si="15"/>
        <v/>
      </c>
    </row>
    <row r="506" spans="1:2">
      <c r="A506" s="84" t="str">
        <f t="shared" si="14"/>
        <v/>
      </c>
      <c r="B506" s="85" t="str">
        <f t="shared" si="15"/>
        <v/>
      </c>
    </row>
    <row r="507" spans="1:2">
      <c r="A507" s="84" t="str">
        <f t="shared" si="14"/>
        <v/>
      </c>
      <c r="B507" s="85" t="str">
        <f t="shared" si="15"/>
        <v/>
      </c>
    </row>
    <row r="508" spans="1:2">
      <c r="A508" s="84" t="str">
        <f t="shared" si="14"/>
        <v/>
      </c>
      <c r="B508" s="85" t="str">
        <f t="shared" si="15"/>
        <v/>
      </c>
    </row>
    <row r="509" spans="1:2">
      <c r="A509" s="84" t="str">
        <f t="shared" si="14"/>
        <v/>
      </c>
      <c r="B509" s="85" t="str">
        <f t="shared" si="15"/>
        <v/>
      </c>
    </row>
    <row r="510" spans="1:2">
      <c r="A510" s="84" t="str">
        <f t="shared" si="14"/>
        <v/>
      </c>
      <c r="B510" s="85" t="str">
        <f t="shared" si="15"/>
        <v/>
      </c>
    </row>
    <row r="511" spans="1:2">
      <c r="A511" s="84" t="str">
        <f t="shared" si="14"/>
        <v/>
      </c>
      <c r="B511" s="85" t="str">
        <f t="shared" si="15"/>
        <v/>
      </c>
    </row>
    <row r="512" spans="1:2">
      <c r="A512" s="84" t="str">
        <f t="shared" si="14"/>
        <v/>
      </c>
      <c r="B512" s="85" t="str">
        <f t="shared" si="15"/>
        <v/>
      </c>
    </row>
    <row r="513" spans="1:2">
      <c r="A513" s="84" t="str">
        <f t="shared" ref="A513:A576" si="16">IF(E513="","",E513&amp;F513)</f>
        <v/>
      </c>
      <c r="B513" s="85" t="str">
        <f t="shared" ref="B513:B576" si="17">IF(E513="","",E513)</f>
        <v/>
      </c>
    </row>
    <row r="514" spans="1:2">
      <c r="A514" s="84" t="str">
        <f t="shared" si="16"/>
        <v/>
      </c>
      <c r="B514" s="85" t="str">
        <f t="shared" si="17"/>
        <v/>
      </c>
    </row>
    <row r="515" spans="1:2">
      <c r="A515" s="84" t="str">
        <f t="shared" si="16"/>
        <v/>
      </c>
      <c r="B515" s="85" t="str">
        <f t="shared" si="17"/>
        <v/>
      </c>
    </row>
    <row r="516" spans="1:2">
      <c r="A516" s="84" t="str">
        <f t="shared" si="16"/>
        <v/>
      </c>
      <c r="B516" s="85" t="str">
        <f t="shared" si="17"/>
        <v/>
      </c>
    </row>
    <row r="517" spans="1:2">
      <c r="A517" s="84" t="str">
        <f t="shared" si="16"/>
        <v/>
      </c>
      <c r="B517" s="85" t="str">
        <f t="shared" si="17"/>
        <v/>
      </c>
    </row>
    <row r="518" spans="1:2">
      <c r="A518" s="84" t="str">
        <f t="shared" si="16"/>
        <v/>
      </c>
      <c r="B518" s="85" t="str">
        <f t="shared" si="17"/>
        <v/>
      </c>
    </row>
    <row r="519" spans="1:2">
      <c r="A519" s="84" t="str">
        <f t="shared" si="16"/>
        <v/>
      </c>
      <c r="B519" s="85" t="str">
        <f t="shared" si="17"/>
        <v/>
      </c>
    </row>
    <row r="520" spans="1:2">
      <c r="A520" s="84" t="str">
        <f t="shared" si="16"/>
        <v/>
      </c>
      <c r="B520" s="85" t="str">
        <f t="shared" si="17"/>
        <v/>
      </c>
    </row>
    <row r="521" spans="1:2">
      <c r="A521" s="84" t="str">
        <f t="shared" si="16"/>
        <v/>
      </c>
      <c r="B521" s="85" t="str">
        <f t="shared" si="17"/>
        <v/>
      </c>
    </row>
    <row r="522" spans="1:2">
      <c r="A522" s="84" t="str">
        <f t="shared" si="16"/>
        <v/>
      </c>
      <c r="B522" s="85" t="str">
        <f t="shared" si="17"/>
        <v/>
      </c>
    </row>
    <row r="523" spans="1:2">
      <c r="A523" s="84" t="str">
        <f t="shared" si="16"/>
        <v/>
      </c>
      <c r="B523" s="85" t="str">
        <f t="shared" si="17"/>
        <v/>
      </c>
    </row>
    <row r="524" spans="1:2">
      <c r="A524" s="84" t="str">
        <f t="shared" si="16"/>
        <v/>
      </c>
      <c r="B524" s="85" t="str">
        <f t="shared" si="17"/>
        <v/>
      </c>
    </row>
    <row r="525" spans="1:2">
      <c r="A525" s="84" t="str">
        <f t="shared" si="16"/>
        <v/>
      </c>
      <c r="B525" s="85" t="str">
        <f t="shared" si="17"/>
        <v/>
      </c>
    </row>
    <row r="526" spans="1:2">
      <c r="A526" s="84" t="str">
        <f t="shared" si="16"/>
        <v/>
      </c>
      <c r="B526" s="85" t="str">
        <f t="shared" si="17"/>
        <v/>
      </c>
    </row>
    <row r="527" spans="1:2">
      <c r="A527" s="84" t="str">
        <f t="shared" si="16"/>
        <v/>
      </c>
      <c r="B527" s="85" t="str">
        <f t="shared" si="17"/>
        <v/>
      </c>
    </row>
    <row r="528" spans="1:2">
      <c r="A528" s="84" t="str">
        <f t="shared" si="16"/>
        <v/>
      </c>
      <c r="B528" s="85" t="str">
        <f t="shared" si="17"/>
        <v/>
      </c>
    </row>
    <row r="529" spans="1:2">
      <c r="A529" s="84" t="str">
        <f t="shared" si="16"/>
        <v/>
      </c>
      <c r="B529" s="85" t="str">
        <f t="shared" si="17"/>
        <v/>
      </c>
    </row>
    <row r="530" spans="1:2">
      <c r="A530" s="84" t="str">
        <f t="shared" si="16"/>
        <v/>
      </c>
      <c r="B530" s="85" t="str">
        <f t="shared" si="17"/>
        <v/>
      </c>
    </row>
    <row r="531" spans="1:2">
      <c r="A531" s="84" t="str">
        <f t="shared" si="16"/>
        <v/>
      </c>
      <c r="B531" s="85" t="str">
        <f t="shared" si="17"/>
        <v/>
      </c>
    </row>
    <row r="532" spans="1:2">
      <c r="A532" s="84" t="str">
        <f t="shared" si="16"/>
        <v/>
      </c>
      <c r="B532" s="85" t="str">
        <f t="shared" si="17"/>
        <v/>
      </c>
    </row>
    <row r="533" spans="1:2">
      <c r="A533" s="84" t="str">
        <f t="shared" si="16"/>
        <v/>
      </c>
      <c r="B533" s="85" t="str">
        <f t="shared" si="17"/>
        <v/>
      </c>
    </row>
    <row r="534" spans="1:2">
      <c r="A534" s="84" t="str">
        <f t="shared" si="16"/>
        <v/>
      </c>
      <c r="B534" s="85" t="str">
        <f t="shared" si="17"/>
        <v/>
      </c>
    </row>
    <row r="535" spans="1:2">
      <c r="A535" s="84" t="str">
        <f t="shared" si="16"/>
        <v/>
      </c>
      <c r="B535" s="85" t="str">
        <f t="shared" si="17"/>
        <v/>
      </c>
    </row>
    <row r="536" spans="1:2">
      <c r="A536" s="84" t="str">
        <f t="shared" si="16"/>
        <v/>
      </c>
      <c r="B536" s="85" t="str">
        <f t="shared" si="17"/>
        <v/>
      </c>
    </row>
    <row r="537" spans="1:2">
      <c r="A537" s="84" t="str">
        <f t="shared" si="16"/>
        <v/>
      </c>
      <c r="B537" s="85" t="str">
        <f t="shared" si="17"/>
        <v/>
      </c>
    </row>
    <row r="538" spans="1:2">
      <c r="A538" s="84" t="str">
        <f t="shared" si="16"/>
        <v/>
      </c>
      <c r="B538" s="85" t="str">
        <f t="shared" si="17"/>
        <v/>
      </c>
    </row>
    <row r="539" spans="1:2">
      <c r="A539" s="84" t="str">
        <f t="shared" si="16"/>
        <v/>
      </c>
      <c r="B539" s="85" t="str">
        <f t="shared" si="17"/>
        <v/>
      </c>
    </row>
    <row r="540" spans="1:2">
      <c r="A540" s="84" t="str">
        <f t="shared" si="16"/>
        <v/>
      </c>
      <c r="B540" s="85" t="str">
        <f t="shared" si="17"/>
        <v/>
      </c>
    </row>
    <row r="541" spans="1:2">
      <c r="A541" s="84" t="str">
        <f t="shared" si="16"/>
        <v/>
      </c>
      <c r="B541" s="85" t="str">
        <f t="shared" si="17"/>
        <v/>
      </c>
    </row>
    <row r="542" spans="1:2">
      <c r="A542" s="84" t="str">
        <f t="shared" si="16"/>
        <v/>
      </c>
      <c r="B542" s="85" t="str">
        <f t="shared" si="17"/>
        <v/>
      </c>
    </row>
    <row r="543" spans="1:2">
      <c r="A543" s="84" t="str">
        <f t="shared" si="16"/>
        <v/>
      </c>
      <c r="B543" s="85" t="str">
        <f t="shared" si="17"/>
        <v/>
      </c>
    </row>
    <row r="544" spans="1:2">
      <c r="A544" s="84" t="str">
        <f t="shared" si="16"/>
        <v/>
      </c>
      <c r="B544" s="85" t="str">
        <f t="shared" si="17"/>
        <v/>
      </c>
    </row>
    <row r="545" spans="1:2">
      <c r="A545" s="84" t="str">
        <f t="shared" si="16"/>
        <v/>
      </c>
      <c r="B545" s="85" t="str">
        <f t="shared" si="17"/>
        <v/>
      </c>
    </row>
    <row r="546" spans="1:2">
      <c r="A546" s="84" t="str">
        <f t="shared" si="16"/>
        <v/>
      </c>
      <c r="B546" s="85" t="str">
        <f t="shared" si="17"/>
        <v/>
      </c>
    </row>
    <row r="547" spans="1:2">
      <c r="A547" s="84" t="str">
        <f t="shared" si="16"/>
        <v/>
      </c>
      <c r="B547" s="85" t="str">
        <f t="shared" si="17"/>
        <v/>
      </c>
    </row>
    <row r="548" spans="1:2">
      <c r="A548" s="84" t="str">
        <f t="shared" si="16"/>
        <v/>
      </c>
      <c r="B548" s="85" t="str">
        <f t="shared" si="17"/>
        <v/>
      </c>
    </row>
    <row r="549" spans="1:2">
      <c r="A549" s="84" t="str">
        <f t="shared" si="16"/>
        <v/>
      </c>
      <c r="B549" s="85" t="str">
        <f t="shared" si="17"/>
        <v/>
      </c>
    </row>
    <row r="550" spans="1:2">
      <c r="A550" s="84" t="str">
        <f t="shared" si="16"/>
        <v/>
      </c>
      <c r="B550" s="85" t="str">
        <f t="shared" si="17"/>
        <v/>
      </c>
    </row>
    <row r="551" spans="1:2">
      <c r="A551" s="84" t="str">
        <f t="shared" si="16"/>
        <v/>
      </c>
      <c r="B551" s="85" t="str">
        <f t="shared" si="17"/>
        <v/>
      </c>
    </row>
    <row r="552" spans="1:2">
      <c r="A552" s="84" t="str">
        <f t="shared" si="16"/>
        <v/>
      </c>
      <c r="B552" s="85" t="str">
        <f t="shared" si="17"/>
        <v/>
      </c>
    </row>
    <row r="553" spans="1:2">
      <c r="A553" s="84" t="str">
        <f t="shared" si="16"/>
        <v/>
      </c>
      <c r="B553" s="85" t="str">
        <f t="shared" si="17"/>
        <v/>
      </c>
    </row>
    <row r="554" spans="1:2">
      <c r="A554" s="84" t="str">
        <f t="shared" si="16"/>
        <v/>
      </c>
      <c r="B554" s="85" t="str">
        <f t="shared" si="17"/>
        <v/>
      </c>
    </row>
    <row r="555" spans="1:2">
      <c r="A555" s="84" t="str">
        <f t="shared" si="16"/>
        <v/>
      </c>
      <c r="B555" s="85" t="str">
        <f t="shared" si="17"/>
        <v/>
      </c>
    </row>
    <row r="556" spans="1:2">
      <c r="A556" s="84" t="str">
        <f t="shared" si="16"/>
        <v/>
      </c>
      <c r="B556" s="85" t="str">
        <f t="shared" si="17"/>
        <v/>
      </c>
    </row>
    <row r="557" spans="1:2">
      <c r="A557" s="84" t="str">
        <f t="shared" si="16"/>
        <v/>
      </c>
      <c r="B557" s="85" t="str">
        <f t="shared" si="17"/>
        <v/>
      </c>
    </row>
    <row r="558" spans="1:2">
      <c r="A558" s="84" t="str">
        <f t="shared" si="16"/>
        <v/>
      </c>
      <c r="B558" s="85" t="str">
        <f t="shared" si="17"/>
        <v/>
      </c>
    </row>
    <row r="559" spans="1:2">
      <c r="A559" s="84" t="str">
        <f t="shared" si="16"/>
        <v/>
      </c>
      <c r="B559" s="85" t="str">
        <f t="shared" si="17"/>
        <v/>
      </c>
    </row>
    <row r="560" spans="1:2">
      <c r="A560" s="84" t="str">
        <f t="shared" si="16"/>
        <v/>
      </c>
      <c r="B560" s="85" t="str">
        <f t="shared" si="17"/>
        <v/>
      </c>
    </row>
    <row r="561" spans="1:2">
      <c r="A561" s="84" t="str">
        <f t="shared" si="16"/>
        <v/>
      </c>
      <c r="B561" s="85" t="str">
        <f t="shared" si="17"/>
        <v/>
      </c>
    </row>
    <row r="562" spans="1:2">
      <c r="A562" s="84" t="str">
        <f t="shared" si="16"/>
        <v/>
      </c>
      <c r="B562" s="85" t="str">
        <f t="shared" si="17"/>
        <v/>
      </c>
    </row>
    <row r="563" spans="1:2">
      <c r="A563" s="84" t="str">
        <f t="shared" si="16"/>
        <v/>
      </c>
      <c r="B563" s="85" t="str">
        <f t="shared" si="17"/>
        <v/>
      </c>
    </row>
    <row r="564" spans="1:2">
      <c r="A564" s="84" t="str">
        <f t="shared" si="16"/>
        <v/>
      </c>
      <c r="B564" s="85" t="str">
        <f t="shared" si="17"/>
        <v/>
      </c>
    </row>
    <row r="565" spans="1:2">
      <c r="A565" s="84" t="str">
        <f t="shared" si="16"/>
        <v/>
      </c>
      <c r="B565" s="85" t="str">
        <f t="shared" si="17"/>
        <v/>
      </c>
    </row>
    <row r="566" spans="1:2">
      <c r="A566" s="84" t="str">
        <f t="shared" si="16"/>
        <v/>
      </c>
      <c r="B566" s="85" t="str">
        <f t="shared" si="17"/>
        <v/>
      </c>
    </row>
    <row r="567" spans="1:2">
      <c r="A567" s="84" t="str">
        <f t="shared" si="16"/>
        <v/>
      </c>
      <c r="B567" s="85" t="str">
        <f t="shared" si="17"/>
        <v/>
      </c>
    </row>
    <row r="568" spans="1:2">
      <c r="A568" s="84" t="str">
        <f t="shared" si="16"/>
        <v/>
      </c>
      <c r="B568" s="85" t="str">
        <f t="shared" si="17"/>
        <v/>
      </c>
    </row>
    <row r="569" spans="1:2">
      <c r="A569" s="84" t="str">
        <f t="shared" si="16"/>
        <v/>
      </c>
      <c r="B569" s="85" t="str">
        <f t="shared" si="17"/>
        <v/>
      </c>
    </row>
    <row r="570" spans="1:2">
      <c r="A570" s="84" t="str">
        <f t="shared" si="16"/>
        <v/>
      </c>
      <c r="B570" s="85" t="str">
        <f t="shared" si="17"/>
        <v/>
      </c>
    </row>
    <row r="571" spans="1:2">
      <c r="A571" s="84" t="str">
        <f t="shared" si="16"/>
        <v/>
      </c>
      <c r="B571" s="85" t="str">
        <f t="shared" si="17"/>
        <v/>
      </c>
    </row>
    <row r="572" spans="1:2">
      <c r="A572" s="84" t="str">
        <f t="shared" si="16"/>
        <v/>
      </c>
      <c r="B572" s="85" t="str">
        <f t="shared" si="17"/>
        <v/>
      </c>
    </row>
    <row r="573" spans="1:2">
      <c r="A573" s="84" t="str">
        <f t="shared" si="16"/>
        <v/>
      </c>
      <c r="B573" s="85" t="str">
        <f t="shared" si="17"/>
        <v/>
      </c>
    </row>
    <row r="574" spans="1:2">
      <c r="A574" s="84" t="str">
        <f t="shared" si="16"/>
        <v/>
      </c>
      <c r="B574" s="85" t="str">
        <f t="shared" si="17"/>
        <v/>
      </c>
    </row>
    <row r="575" spans="1:2">
      <c r="A575" s="84" t="str">
        <f t="shared" si="16"/>
        <v/>
      </c>
      <c r="B575" s="85" t="str">
        <f t="shared" si="17"/>
        <v/>
      </c>
    </row>
    <row r="576" spans="1:2">
      <c r="A576" s="84" t="str">
        <f t="shared" si="16"/>
        <v/>
      </c>
      <c r="B576" s="85" t="str">
        <f t="shared" si="17"/>
        <v/>
      </c>
    </row>
    <row r="577" spans="1:2">
      <c r="A577" s="84" t="str">
        <f t="shared" ref="A577:A640" si="18">IF(E577="","",E577&amp;F577)</f>
        <v/>
      </c>
      <c r="B577" s="85" t="str">
        <f t="shared" ref="B577:B640" si="19">IF(E577="","",E577)</f>
        <v/>
      </c>
    </row>
    <row r="578" spans="1:2">
      <c r="A578" s="84" t="str">
        <f t="shared" si="18"/>
        <v/>
      </c>
      <c r="B578" s="85" t="str">
        <f t="shared" si="19"/>
        <v/>
      </c>
    </row>
    <row r="579" spans="1:2">
      <c r="A579" s="84" t="str">
        <f t="shared" si="18"/>
        <v/>
      </c>
      <c r="B579" s="85" t="str">
        <f t="shared" si="19"/>
        <v/>
      </c>
    </row>
    <row r="580" spans="1:2">
      <c r="A580" s="84" t="str">
        <f t="shared" si="18"/>
        <v/>
      </c>
      <c r="B580" s="85" t="str">
        <f t="shared" si="19"/>
        <v/>
      </c>
    </row>
    <row r="581" spans="1:2">
      <c r="A581" s="84" t="str">
        <f t="shared" si="18"/>
        <v/>
      </c>
      <c r="B581" s="85" t="str">
        <f t="shared" si="19"/>
        <v/>
      </c>
    </row>
    <row r="582" spans="1:2">
      <c r="A582" s="84" t="str">
        <f t="shared" si="18"/>
        <v/>
      </c>
      <c r="B582" s="85" t="str">
        <f t="shared" si="19"/>
        <v/>
      </c>
    </row>
    <row r="583" spans="1:2">
      <c r="A583" s="84" t="str">
        <f t="shared" si="18"/>
        <v/>
      </c>
      <c r="B583" s="85" t="str">
        <f t="shared" si="19"/>
        <v/>
      </c>
    </row>
    <row r="584" spans="1:2">
      <c r="A584" s="84" t="str">
        <f t="shared" si="18"/>
        <v/>
      </c>
      <c r="B584" s="85" t="str">
        <f t="shared" si="19"/>
        <v/>
      </c>
    </row>
    <row r="585" spans="1:2">
      <c r="A585" s="84" t="str">
        <f t="shared" si="18"/>
        <v/>
      </c>
      <c r="B585" s="85" t="str">
        <f t="shared" si="19"/>
        <v/>
      </c>
    </row>
    <row r="586" spans="1:2">
      <c r="A586" s="84" t="str">
        <f t="shared" si="18"/>
        <v/>
      </c>
      <c r="B586" s="85" t="str">
        <f t="shared" si="19"/>
        <v/>
      </c>
    </row>
    <row r="587" spans="1:2">
      <c r="A587" s="84" t="str">
        <f t="shared" si="18"/>
        <v/>
      </c>
      <c r="B587" s="85" t="str">
        <f t="shared" si="19"/>
        <v/>
      </c>
    </row>
    <row r="588" spans="1:2">
      <c r="A588" s="84" t="str">
        <f t="shared" si="18"/>
        <v/>
      </c>
      <c r="B588" s="85" t="str">
        <f t="shared" si="19"/>
        <v/>
      </c>
    </row>
    <row r="589" spans="1:2">
      <c r="A589" s="84" t="str">
        <f t="shared" si="18"/>
        <v/>
      </c>
      <c r="B589" s="85" t="str">
        <f t="shared" si="19"/>
        <v/>
      </c>
    </row>
    <row r="590" spans="1:2">
      <c r="A590" s="84" t="str">
        <f t="shared" si="18"/>
        <v/>
      </c>
      <c r="B590" s="85" t="str">
        <f t="shared" si="19"/>
        <v/>
      </c>
    </row>
    <row r="591" spans="1:2">
      <c r="A591" s="84" t="str">
        <f t="shared" si="18"/>
        <v/>
      </c>
      <c r="B591" s="85" t="str">
        <f t="shared" si="19"/>
        <v/>
      </c>
    </row>
    <row r="592" spans="1:2">
      <c r="A592" s="84" t="str">
        <f t="shared" si="18"/>
        <v/>
      </c>
      <c r="B592" s="85" t="str">
        <f t="shared" si="19"/>
        <v/>
      </c>
    </row>
    <row r="593" spans="1:2">
      <c r="A593" s="84" t="str">
        <f t="shared" si="18"/>
        <v/>
      </c>
      <c r="B593" s="85" t="str">
        <f t="shared" si="19"/>
        <v/>
      </c>
    </row>
    <row r="594" spans="1:2">
      <c r="A594" s="84" t="str">
        <f t="shared" si="18"/>
        <v/>
      </c>
      <c r="B594" s="85" t="str">
        <f t="shared" si="19"/>
        <v/>
      </c>
    </row>
    <row r="595" spans="1:2">
      <c r="A595" s="84" t="str">
        <f t="shared" si="18"/>
        <v/>
      </c>
      <c r="B595" s="85" t="str">
        <f t="shared" si="19"/>
        <v/>
      </c>
    </row>
    <row r="596" spans="1:2">
      <c r="A596" s="84" t="str">
        <f t="shared" si="18"/>
        <v/>
      </c>
      <c r="B596" s="85" t="str">
        <f t="shared" si="19"/>
        <v/>
      </c>
    </row>
    <row r="597" spans="1:2">
      <c r="A597" s="84" t="str">
        <f t="shared" si="18"/>
        <v/>
      </c>
      <c r="B597" s="85" t="str">
        <f t="shared" si="19"/>
        <v/>
      </c>
    </row>
    <row r="598" spans="1:2">
      <c r="A598" s="84" t="str">
        <f t="shared" si="18"/>
        <v/>
      </c>
      <c r="B598" s="85" t="str">
        <f t="shared" si="19"/>
        <v/>
      </c>
    </row>
    <row r="599" spans="1:2">
      <c r="A599" s="84" t="str">
        <f t="shared" si="18"/>
        <v/>
      </c>
      <c r="B599" s="85" t="str">
        <f t="shared" si="19"/>
        <v/>
      </c>
    </row>
    <row r="600" spans="1:2">
      <c r="A600" s="84" t="str">
        <f t="shared" si="18"/>
        <v/>
      </c>
      <c r="B600" s="85" t="str">
        <f t="shared" si="19"/>
        <v/>
      </c>
    </row>
    <row r="601" spans="1:2">
      <c r="A601" s="84" t="str">
        <f t="shared" si="18"/>
        <v/>
      </c>
      <c r="B601" s="85" t="str">
        <f t="shared" si="19"/>
        <v/>
      </c>
    </row>
    <row r="602" spans="1:2">
      <c r="A602" s="84" t="str">
        <f t="shared" si="18"/>
        <v/>
      </c>
      <c r="B602" s="85" t="str">
        <f t="shared" si="19"/>
        <v/>
      </c>
    </row>
    <row r="603" spans="1:2">
      <c r="A603" s="84" t="str">
        <f t="shared" si="18"/>
        <v/>
      </c>
      <c r="B603" s="85" t="str">
        <f t="shared" si="19"/>
        <v/>
      </c>
    </row>
    <row r="604" spans="1:2">
      <c r="A604" s="84" t="str">
        <f t="shared" si="18"/>
        <v/>
      </c>
      <c r="B604" s="85" t="str">
        <f t="shared" si="19"/>
        <v/>
      </c>
    </row>
    <row r="605" spans="1:2">
      <c r="A605" s="84" t="str">
        <f t="shared" si="18"/>
        <v/>
      </c>
      <c r="B605" s="85" t="str">
        <f t="shared" si="19"/>
        <v/>
      </c>
    </row>
    <row r="606" spans="1:2">
      <c r="A606" s="84" t="str">
        <f t="shared" si="18"/>
        <v/>
      </c>
      <c r="B606" s="85" t="str">
        <f t="shared" si="19"/>
        <v/>
      </c>
    </row>
    <row r="607" spans="1:2">
      <c r="A607" s="84" t="str">
        <f t="shared" si="18"/>
        <v/>
      </c>
      <c r="B607" s="85" t="str">
        <f t="shared" si="19"/>
        <v/>
      </c>
    </row>
    <row r="608" spans="1:2">
      <c r="A608" s="84" t="str">
        <f t="shared" si="18"/>
        <v/>
      </c>
      <c r="B608" s="85" t="str">
        <f t="shared" si="19"/>
        <v/>
      </c>
    </row>
    <row r="609" spans="1:2">
      <c r="A609" s="84" t="str">
        <f t="shared" si="18"/>
        <v/>
      </c>
      <c r="B609" s="85" t="str">
        <f t="shared" si="19"/>
        <v/>
      </c>
    </row>
    <row r="610" spans="1:2">
      <c r="A610" s="84" t="str">
        <f t="shared" si="18"/>
        <v/>
      </c>
      <c r="B610" s="85" t="str">
        <f t="shared" si="19"/>
        <v/>
      </c>
    </row>
    <row r="611" spans="1:2">
      <c r="A611" s="84" t="str">
        <f t="shared" si="18"/>
        <v/>
      </c>
      <c r="B611" s="85" t="str">
        <f t="shared" si="19"/>
        <v/>
      </c>
    </row>
    <row r="612" spans="1:2">
      <c r="A612" s="84" t="str">
        <f t="shared" si="18"/>
        <v/>
      </c>
      <c r="B612" s="85" t="str">
        <f t="shared" si="19"/>
        <v/>
      </c>
    </row>
    <row r="613" spans="1:2">
      <c r="A613" s="84" t="str">
        <f t="shared" si="18"/>
        <v/>
      </c>
      <c r="B613" s="85" t="str">
        <f t="shared" si="19"/>
        <v/>
      </c>
    </row>
    <row r="614" spans="1:2">
      <c r="A614" s="84" t="str">
        <f t="shared" si="18"/>
        <v/>
      </c>
      <c r="B614" s="85" t="str">
        <f t="shared" si="19"/>
        <v/>
      </c>
    </row>
    <row r="615" spans="1:2">
      <c r="A615" s="84" t="str">
        <f t="shared" si="18"/>
        <v/>
      </c>
      <c r="B615" s="85" t="str">
        <f t="shared" si="19"/>
        <v/>
      </c>
    </row>
    <row r="616" spans="1:2">
      <c r="A616" s="84" t="str">
        <f t="shared" si="18"/>
        <v/>
      </c>
      <c r="B616" s="85" t="str">
        <f t="shared" si="19"/>
        <v/>
      </c>
    </row>
    <row r="617" spans="1:2">
      <c r="A617" s="84" t="str">
        <f t="shared" si="18"/>
        <v/>
      </c>
      <c r="B617" s="85" t="str">
        <f t="shared" si="19"/>
        <v/>
      </c>
    </row>
    <row r="618" spans="1:2">
      <c r="A618" s="84" t="str">
        <f t="shared" si="18"/>
        <v/>
      </c>
      <c r="B618" s="85" t="str">
        <f t="shared" si="19"/>
        <v/>
      </c>
    </row>
    <row r="619" spans="1:2">
      <c r="A619" s="84" t="str">
        <f t="shared" si="18"/>
        <v/>
      </c>
      <c r="B619" s="85" t="str">
        <f t="shared" si="19"/>
        <v/>
      </c>
    </row>
    <row r="620" spans="1:2">
      <c r="A620" s="84" t="str">
        <f t="shared" si="18"/>
        <v/>
      </c>
      <c r="B620" s="85" t="str">
        <f t="shared" si="19"/>
        <v/>
      </c>
    </row>
    <row r="621" spans="1:2">
      <c r="A621" s="84" t="str">
        <f t="shared" si="18"/>
        <v/>
      </c>
      <c r="B621" s="85" t="str">
        <f t="shared" si="19"/>
        <v/>
      </c>
    </row>
    <row r="622" spans="1:2">
      <c r="A622" s="84" t="str">
        <f t="shared" si="18"/>
        <v/>
      </c>
      <c r="B622" s="85" t="str">
        <f t="shared" si="19"/>
        <v/>
      </c>
    </row>
    <row r="623" spans="1:2">
      <c r="A623" s="84" t="str">
        <f t="shared" si="18"/>
        <v/>
      </c>
      <c r="B623" s="85" t="str">
        <f t="shared" si="19"/>
        <v/>
      </c>
    </row>
    <row r="624" spans="1:2">
      <c r="A624" s="84" t="str">
        <f t="shared" si="18"/>
        <v/>
      </c>
      <c r="B624" s="85" t="str">
        <f t="shared" si="19"/>
        <v/>
      </c>
    </row>
    <row r="625" spans="1:2">
      <c r="A625" s="84" t="str">
        <f t="shared" si="18"/>
        <v/>
      </c>
      <c r="B625" s="85" t="str">
        <f t="shared" si="19"/>
        <v/>
      </c>
    </row>
    <row r="626" spans="1:2">
      <c r="A626" s="84" t="str">
        <f t="shared" si="18"/>
        <v/>
      </c>
      <c r="B626" s="85" t="str">
        <f t="shared" si="19"/>
        <v/>
      </c>
    </row>
    <row r="627" spans="1:2">
      <c r="A627" s="84" t="str">
        <f t="shared" si="18"/>
        <v/>
      </c>
      <c r="B627" s="85" t="str">
        <f t="shared" si="19"/>
        <v/>
      </c>
    </row>
    <row r="628" spans="1:2">
      <c r="A628" s="84" t="str">
        <f t="shared" si="18"/>
        <v/>
      </c>
      <c r="B628" s="85" t="str">
        <f t="shared" si="19"/>
        <v/>
      </c>
    </row>
    <row r="629" spans="1:2">
      <c r="A629" s="84" t="str">
        <f t="shared" si="18"/>
        <v/>
      </c>
      <c r="B629" s="85" t="str">
        <f t="shared" si="19"/>
        <v/>
      </c>
    </row>
    <row r="630" spans="1:2">
      <c r="A630" s="84" t="str">
        <f t="shared" si="18"/>
        <v/>
      </c>
      <c r="B630" s="85" t="str">
        <f t="shared" si="19"/>
        <v/>
      </c>
    </row>
    <row r="631" spans="1:2">
      <c r="A631" s="84" t="str">
        <f t="shared" si="18"/>
        <v/>
      </c>
      <c r="B631" s="85" t="str">
        <f t="shared" si="19"/>
        <v/>
      </c>
    </row>
    <row r="632" spans="1:2">
      <c r="A632" s="84" t="str">
        <f t="shared" si="18"/>
        <v/>
      </c>
      <c r="B632" s="85" t="str">
        <f t="shared" si="19"/>
        <v/>
      </c>
    </row>
    <row r="633" spans="1:2">
      <c r="A633" s="84" t="str">
        <f t="shared" si="18"/>
        <v/>
      </c>
      <c r="B633" s="85" t="str">
        <f t="shared" si="19"/>
        <v/>
      </c>
    </row>
    <row r="634" spans="1:2">
      <c r="A634" s="84" t="str">
        <f t="shared" si="18"/>
        <v/>
      </c>
      <c r="B634" s="85" t="str">
        <f t="shared" si="19"/>
        <v/>
      </c>
    </row>
    <row r="635" spans="1:2">
      <c r="A635" s="84" t="str">
        <f t="shared" si="18"/>
        <v/>
      </c>
      <c r="B635" s="85" t="str">
        <f t="shared" si="19"/>
        <v/>
      </c>
    </row>
    <row r="636" spans="1:2">
      <c r="A636" s="84" t="str">
        <f t="shared" si="18"/>
        <v/>
      </c>
      <c r="B636" s="85" t="str">
        <f t="shared" si="19"/>
        <v/>
      </c>
    </row>
    <row r="637" spans="1:2">
      <c r="A637" s="84" t="str">
        <f t="shared" si="18"/>
        <v/>
      </c>
      <c r="B637" s="85" t="str">
        <f t="shared" si="19"/>
        <v/>
      </c>
    </row>
    <row r="638" spans="1:2">
      <c r="A638" s="84" t="str">
        <f t="shared" si="18"/>
        <v/>
      </c>
      <c r="B638" s="85" t="str">
        <f t="shared" si="19"/>
        <v/>
      </c>
    </row>
    <row r="639" spans="1:2">
      <c r="A639" s="84" t="str">
        <f t="shared" si="18"/>
        <v/>
      </c>
      <c r="B639" s="85" t="str">
        <f t="shared" si="19"/>
        <v/>
      </c>
    </row>
    <row r="640" spans="1:2">
      <c r="A640" s="84" t="str">
        <f t="shared" si="18"/>
        <v/>
      </c>
      <c r="B640" s="85" t="str">
        <f t="shared" si="19"/>
        <v/>
      </c>
    </row>
    <row r="641" spans="1:2">
      <c r="A641" s="84" t="str">
        <f t="shared" ref="A641:A704" si="20">IF(E641="","",E641&amp;F641)</f>
        <v/>
      </c>
      <c r="B641" s="85" t="str">
        <f t="shared" ref="B641:B704" si="21">IF(E641="","",E641)</f>
        <v/>
      </c>
    </row>
    <row r="642" spans="1:2">
      <c r="A642" s="84" t="str">
        <f t="shared" si="20"/>
        <v/>
      </c>
      <c r="B642" s="85" t="str">
        <f t="shared" si="21"/>
        <v/>
      </c>
    </row>
    <row r="643" spans="1:2">
      <c r="A643" s="84" t="str">
        <f t="shared" si="20"/>
        <v/>
      </c>
      <c r="B643" s="85" t="str">
        <f t="shared" si="21"/>
        <v/>
      </c>
    </row>
    <row r="644" spans="1:2">
      <c r="A644" s="84" t="str">
        <f t="shared" si="20"/>
        <v/>
      </c>
      <c r="B644" s="85" t="str">
        <f t="shared" si="21"/>
        <v/>
      </c>
    </row>
    <row r="645" spans="1:2">
      <c r="A645" s="84" t="str">
        <f t="shared" si="20"/>
        <v/>
      </c>
      <c r="B645" s="85" t="str">
        <f t="shared" si="21"/>
        <v/>
      </c>
    </row>
    <row r="646" spans="1:2">
      <c r="A646" s="84" t="str">
        <f t="shared" si="20"/>
        <v/>
      </c>
      <c r="B646" s="85" t="str">
        <f t="shared" si="21"/>
        <v/>
      </c>
    </row>
    <row r="647" spans="1:2">
      <c r="A647" s="84" t="str">
        <f t="shared" si="20"/>
        <v/>
      </c>
      <c r="B647" s="85" t="str">
        <f t="shared" si="21"/>
        <v/>
      </c>
    </row>
    <row r="648" spans="1:2">
      <c r="A648" s="84" t="str">
        <f t="shared" si="20"/>
        <v/>
      </c>
      <c r="B648" s="85" t="str">
        <f t="shared" si="21"/>
        <v/>
      </c>
    </row>
    <row r="649" spans="1:2">
      <c r="A649" s="84" t="str">
        <f t="shared" si="20"/>
        <v/>
      </c>
      <c r="B649" s="85" t="str">
        <f t="shared" si="21"/>
        <v/>
      </c>
    </row>
    <row r="650" spans="1:2">
      <c r="A650" s="84" t="str">
        <f t="shared" si="20"/>
        <v/>
      </c>
      <c r="B650" s="85" t="str">
        <f t="shared" si="21"/>
        <v/>
      </c>
    </row>
    <row r="651" spans="1:2">
      <c r="A651" s="84" t="str">
        <f t="shared" si="20"/>
        <v/>
      </c>
      <c r="B651" s="85" t="str">
        <f t="shared" si="21"/>
        <v/>
      </c>
    </row>
    <row r="652" spans="1:2">
      <c r="A652" s="84" t="str">
        <f t="shared" si="20"/>
        <v/>
      </c>
      <c r="B652" s="85" t="str">
        <f t="shared" si="21"/>
        <v/>
      </c>
    </row>
    <row r="653" spans="1:2">
      <c r="A653" s="84" t="str">
        <f t="shared" si="20"/>
        <v/>
      </c>
      <c r="B653" s="85" t="str">
        <f t="shared" si="21"/>
        <v/>
      </c>
    </row>
    <row r="654" spans="1:2">
      <c r="A654" s="84" t="str">
        <f t="shared" si="20"/>
        <v/>
      </c>
      <c r="B654" s="85" t="str">
        <f t="shared" si="21"/>
        <v/>
      </c>
    </row>
    <row r="655" spans="1:2">
      <c r="A655" s="84" t="str">
        <f t="shared" si="20"/>
        <v/>
      </c>
      <c r="B655" s="85" t="str">
        <f t="shared" si="21"/>
        <v/>
      </c>
    </row>
    <row r="656" spans="1:2">
      <c r="A656" s="84" t="str">
        <f t="shared" si="20"/>
        <v/>
      </c>
      <c r="B656" s="85" t="str">
        <f t="shared" si="21"/>
        <v/>
      </c>
    </row>
    <row r="657" spans="1:2">
      <c r="A657" s="84" t="str">
        <f t="shared" si="20"/>
        <v/>
      </c>
      <c r="B657" s="85" t="str">
        <f t="shared" si="21"/>
        <v/>
      </c>
    </row>
    <row r="658" spans="1:2">
      <c r="A658" s="84" t="str">
        <f t="shared" si="20"/>
        <v/>
      </c>
      <c r="B658" s="85" t="str">
        <f t="shared" si="21"/>
        <v/>
      </c>
    </row>
    <row r="659" spans="1:2">
      <c r="A659" s="84" t="str">
        <f t="shared" si="20"/>
        <v/>
      </c>
      <c r="B659" s="85" t="str">
        <f t="shared" si="21"/>
        <v/>
      </c>
    </row>
    <row r="660" spans="1:2">
      <c r="A660" s="84" t="str">
        <f t="shared" si="20"/>
        <v/>
      </c>
      <c r="B660" s="85" t="str">
        <f t="shared" si="21"/>
        <v/>
      </c>
    </row>
    <row r="661" spans="1:2">
      <c r="A661" s="84" t="str">
        <f t="shared" si="20"/>
        <v/>
      </c>
      <c r="B661" s="85" t="str">
        <f t="shared" si="21"/>
        <v/>
      </c>
    </row>
    <row r="662" spans="1:2">
      <c r="A662" s="84" t="str">
        <f t="shared" si="20"/>
        <v/>
      </c>
      <c r="B662" s="85" t="str">
        <f t="shared" si="21"/>
        <v/>
      </c>
    </row>
    <row r="663" spans="1:2">
      <c r="A663" s="84" t="str">
        <f t="shared" si="20"/>
        <v/>
      </c>
      <c r="B663" s="85" t="str">
        <f t="shared" si="21"/>
        <v/>
      </c>
    </row>
    <row r="664" spans="1:2">
      <c r="A664" s="84" t="str">
        <f t="shared" si="20"/>
        <v/>
      </c>
      <c r="B664" s="85" t="str">
        <f t="shared" si="21"/>
        <v/>
      </c>
    </row>
    <row r="665" spans="1:2">
      <c r="A665" s="84" t="str">
        <f t="shared" si="20"/>
        <v/>
      </c>
      <c r="B665" s="85" t="str">
        <f t="shared" si="21"/>
        <v/>
      </c>
    </row>
    <row r="666" spans="1:2">
      <c r="A666" s="84" t="str">
        <f t="shared" si="20"/>
        <v/>
      </c>
      <c r="B666" s="85" t="str">
        <f t="shared" si="21"/>
        <v/>
      </c>
    </row>
    <row r="667" spans="1:2">
      <c r="A667" s="84" t="str">
        <f t="shared" si="20"/>
        <v/>
      </c>
      <c r="B667" s="85" t="str">
        <f t="shared" si="21"/>
        <v/>
      </c>
    </row>
    <row r="668" spans="1:2">
      <c r="A668" s="84" t="str">
        <f t="shared" si="20"/>
        <v/>
      </c>
      <c r="B668" s="85" t="str">
        <f t="shared" si="21"/>
        <v/>
      </c>
    </row>
    <row r="669" spans="1:2">
      <c r="A669" s="84" t="str">
        <f t="shared" si="20"/>
        <v/>
      </c>
      <c r="B669" s="85" t="str">
        <f t="shared" si="21"/>
        <v/>
      </c>
    </row>
    <row r="670" spans="1:2">
      <c r="A670" s="84" t="str">
        <f t="shared" si="20"/>
        <v/>
      </c>
      <c r="B670" s="85" t="str">
        <f t="shared" si="21"/>
        <v/>
      </c>
    </row>
    <row r="671" spans="1:2">
      <c r="A671" s="84" t="str">
        <f t="shared" si="20"/>
        <v/>
      </c>
      <c r="B671" s="85" t="str">
        <f t="shared" si="21"/>
        <v/>
      </c>
    </row>
    <row r="672" spans="1:2">
      <c r="A672" s="84" t="str">
        <f t="shared" si="20"/>
        <v/>
      </c>
      <c r="B672" s="85" t="str">
        <f t="shared" si="21"/>
        <v/>
      </c>
    </row>
    <row r="673" spans="1:2">
      <c r="A673" s="84" t="str">
        <f t="shared" si="20"/>
        <v/>
      </c>
      <c r="B673" s="85" t="str">
        <f t="shared" si="21"/>
        <v/>
      </c>
    </row>
    <row r="674" spans="1:2">
      <c r="A674" s="84" t="str">
        <f t="shared" si="20"/>
        <v/>
      </c>
      <c r="B674" s="85" t="str">
        <f t="shared" si="21"/>
        <v/>
      </c>
    </row>
    <row r="675" spans="1:2">
      <c r="A675" s="84" t="str">
        <f t="shared" si="20"/>
        <v/>
      </c>
      <c r="B675" s="85" t="str">
        <f t="shared" si="21"/>
        <v/>
      </c>
    </row>
    <row r="676" spans="1:2">
      <c r="A676" s="84" t="str">
        <f t="shared" si="20"/>
        <v/>
      </c>
      <c r="B676" s="85" t="str">
        <f t="shared" si="21"/>
        <v/>
      </c>
    </row>
    <row r="677" spans="1:2">
      <c r="A677" s="84" t="str">
        <f t="shared" si="20"/>
        <v/>
      </c>
      <c r="B677" s="85" t="str">
        <f t="shared" si="21"/>
        <v/>
      </c>
    </row>
    <row r="678" spans="1:2">
      <c r="A678" s="84" t="str">
        <f t="shared" si="20"/>
        <v/>
      </c>
      <c r="B678" s="85" t="str">
        <f t="shared" si="21"/>
        <v/>
      </c>
    </row>
    <row r="679" spans="1:2">
      <c r="A679" s="84" t="str">
        <f t="shared" si="20"/>
        <v/>
      </c>
      <c r="B679" s="85" t="str">
        <f t="shared" si="21"/>
        <v/>
      </c>
    </row>
    <row r="680" spans="1:2">
      <c r="A680" s="84" t="str">
        <f t="shared" si="20"/>
        <v/>
      </c>
      <c r="B680" s="85" t="str">
        <f t="shared" si="21"/>
        <v/>
      </c>
    </row>
    <row r="681" spans="1:2">
      <c r="A681" s="84" t="str">
        <f t="shared" si="20"/>
        <v/>
      </c>
      <c r="B681" s="85" t="str">
        <f t="shared" si="21"/>
        <v/>
      </c>
    </row>
    <row r="682" spans="1:2">
      <c r="A682" s="84" t="str">
        <f t="shared" si="20"/>
        <v/>
      </c>
      <c r="B682" s="85" t="str">
        <f t="shared" si="21"/>
        <v/>
      </c>
    </row>
    <row r="683" spans="1:2">
      <c r="A683" s="84" t="str">
        <f t="shared" si="20"/>
        <v/>
      </c>
      <c r="B683" s="85" t="str">
        <f t="shared" si="21"/>
        <v/>
      </c>
    </row>
    <row r="684" spans="1:2">
      <c r="A684" s="84" t="str">
        <f t="shared" si="20"/>
        <v/>
      </c>
      <c r="B684" s="85" t="str">
        <f t="shared" si="21"/>
        <v/>
      </c>
    </row>
    <row r="685" spans="1:2">
      <c r="A685" s="84" t="str">
        <f t="shared" si="20"/>
        <v/>
      </c>
      <c r="B685" s="85" t="str">
        <f t="shared" si="21"/>
        <v/>
      </c>
    </row>
    <row r="686" spans="1:2">
      <c r="A686" s="84" t="str">
        <f t="shared" si="20"/>
        <v/>
      </c>
      <c r="B686" s="85" t="str">
        <f t="shared" si="21"/>
        <v/>
      </c>
    </row>
    <row r="687" spans="1:2">
      <c r="A687" s="84" t="str">
        <f t="shared" si="20"/>
        <v/>
      </c>
      <c r="B687" s="85" t="str">
        <f t="shared" si="21"/>
        <v/>
      </c>
    </row>
    <row r="688" spans="1:2">
      <c r="A688" s="84" t="str">
        <f t="shared" si="20"/>
        <v/>
      </c>
      <c r="B688" s="85" t="str">
        <f t="shared" si="21"/>
        <v/>
      </c>
    </row>
    <row r="689" spans="1:2">
      <c r="A689" s="84" t="str">
        <f t="shared" si="20"/>
        <v/>
      </c>
      <c r="B689" s="85" t="str">
        <f t="shared" si="21"/>
        <v/>
      </c>
    </row>
    <row r="690" spans="1:2">
      <c r="A690" s="84" t="str">
        <f t="shared" si="20"/>
        <v/>
      </c>
      <c r="B690" s="85" t="str">
        <f t="shared" si="21"/>
        <v/>
      </c>
    </row>
    <row r="691" spans="1:2">
      <c r="A691" s="84" t="str">
        <f t="shared" si="20"/>
        <v/>
      </c>
      <c r="B691" s="85" t="str">
        <f t="shared" si="21"/>
        <v/>
      </c>
    </row>
    <row r="692" spans="1:2">
      <c r="A692" s="84" t="str">
        <f t="shared" si="20"/>
        <v/>
      </c>
      <c r="B692" s="85" t="str">
        <f t="shared" si="21"/>
        <v/>
      </c>
    </row>
    <row r="693" spans="1:2">
      <c r="A693" s="84" t="str">
        <f t="shared" si="20"/>
        <v/>
      </c>
      <c r="B693" s="85" t="str">
        <f t="shared" si="21"/>
        <v/>
      </c>
    </row>
    <row r="694" spans="1:2">
      <c r="A694" s="84" t="str">
        <f t="shared" si="20"/>
        <v/>
      </c>
      <c r="B694" s="85" t="str">
        <f t="shared" si="21"/>
        <v/>
      </c>
    </row>
    <row r="695" spans="1:2">
      <c r="A695" s="84" t="str">
        <f t="shared" si="20"/>
        <v/>
      </c>
      <c r="B695" s="85" t="str">
        <f t="shared" si="21"/>
        <v/>
      </c>
    </row>
    <row r="696" spans="1:2">
      <c r="A696" s="84" t="str">
        <f t="shared" si="20"/>
        <v/>
      </c>
      <c r="B696" s="85" t="str">
        <f t="shared" si="21"/>
        <v/>
      </c>
    </row>
    <row r="697" spans="1:2">
      <c r="A697" s="84" t="str">
        <f t="shared" si="20"/>
        <v/>
      </c>
      <c r="B697" s="85" t="str">
        <f t="shared" si="21"/>
        <v/>
      </c>
    </row>
    <row r="698" spans="1:2">
      <c r="A698" s="84" t="str">
        <f t="shared" si="20"/>
        <v/>
      </c>
      <c r="B698" s="85" t="str">
        <f t="shared" si="21"/>
        <v/>
      </c>
    </row>
    <row r="699" spans="1:2">
      <c r="A699" s="84" t="str">
        <f t="shared" si="20"/>
        <v/>
      </c>
      <c r="B699" s="85" t="str">
        <f t="shared" si="21"/>
        <v/>
      </c>
    </row>
    <row r="700" spans="1:2">
      <c r="A700" s="84" t="str">
        <f t="shared" si="20"/>
        <v/>
      </c>
      <c r="B700" s="85" t="str">
        <f t="shared" si="21"/>
        <v/>
      </c>
    </row>
    <row r="701" spans="1:2">
      <c r="A701" s="84" t="str">
        <f t="shared" si="20"/>
        <v/>
      </c>
      <c r="B701" s="85" t="str">
        <f t="shared" si="21"/>
        <v/>
      </c>
    </row>
    <row r="702" spans="1:2">
      <c r="A702" s="84" t="str">
        <f t="shared" si="20"/>
        <v/>
      </c>
      <c r="B702" s="85" t="str">
        <f t="shared" si="21"/>
        <v/>
      </c>
    </row>
    <row r="703" spans="1:2">
      <c r="A703" s="84" t="str">
        <f t="shared" si="20"/>
        <v/>
      </c>
      <c r="B703" s="85" t="str">
        <f t="shared" si="21"/>
        <v/>
      </c>
    </row>
    <row r="704" spans="1:2">
      <c r="A704" s="84" t="str">
        <f t="shared" si="20"/>
        <v/>
      </c>
      <c r="B704" s="85" t="str">
        <f t="shared" si="21"/>
        <v/>
      </c>
    </row>
    <row r="705" spans="1:2">
      <c r="A705" s="84" t="str">
        <f t="shared" ref="A705:A768" si="22">IF(E705="","",E705&amp;F705)</f>
        <v/>
      </c>
      <c r="B705" s="85" t="str">
        <f t="shared" ref="B705:B768" si="23">IF(E705="","",E705)</f>
        <v/>
      </c>
    </row>
    <row r="706" spans="1:2">
      <c r="A706" s="84" t="str">
        <f t="shared" si="22"/>
        <v/>
      </c>
      <c r="B706" s="85" t="str">
        <f t="shared" si="23"/>
        <v/>
      </c>
    </row>
    <row r="707" spans="1:2">
      <c r="A707" s="84" t="str">
        <f t="shared" si="22"/>
        <v/>
      </c>
      <c r="B707" s="85" t="str">
        <f t="shared" si="23"/>
        <v/>
      </c>
    </row>
    <row r="708" spans="1:2">
      <c r="A708" s="84" t="str">
        <f t="shared" si="22"/>
        <v/>
      </c>
      <c r="B708" s="85" t="str">
        <f t="shared" si="23"/>
        <v/>
      </c>
    </row>
    <row r="709" spans="1:2">
      <c r="A709" s="84" t="str">
        <f t="shared" si="22"/>
        <v/>
      </c>
      <c r="B709" s="85" t="str">
        <f t="shared" si="23"/>
        <v/>
      </c>
    </row>
    <row r="710" spans="1:2">
      <c r="A710" s="84" t="str">
        <f t="shared" si="22"/>
        <v/>
      </c>
      <c r="B710" s="85" t="str">
        <f t="shared" si="23"/>
        <v/>
      </c>
    </row>
    <row r="711" spans="1:2">
      <c r="A711" s="84" t="str">
        <f t="shared" si="22"/>
        <v/>
      </c>
      <c r="B711" s="85" t="str">
        <f t="shared" si="23"/>
        <v/>
      </c>
    </row>
    <row r="712" spans="1:2">
      <c r="A712" s="84" t="str">
        <f t="shared" si="22"/>
        <v/>
      </c>
      <c r="B712" s="85" t="str">
        <f t="shared" si="23"/>
        <v/>
      </c>
    </row>
    <row r="713" spans="1:2">
      <c r="A713" s="84" t="str">
        <f t="shared" si="22"/>
        <v/>
      </c>
      <c r="B713" s="85" t="str">
        <f t="shared" si="23"/>
        <v/>
      </c>
    </row>
    <row r="714" spans="1:2">
      <c r="A714" s="84" t="str">
        <f t="shared" si="22"/>
        <v/>
      </c>
      <c r="B714" s="85" t="str">
        <f t="shared" si="23"/>
        <v/>
      </c>
    </row>
    <row r="715" spans="1:2">
      <c r="A715" s="84" t="str">
        <f t="shared" si="22"/>
        <v/>
      </c>
      <c r="B715" s="85" t="str">
        <f t="shared" si="23"/>
        <v/>
      </c>
    </row>
    <row r="716" spans="1:2">
      <c r="A716" s="84" t="str">
        <f t="shared" si="22"/>
        <v/>
      </c>
      <c r="B716" s="85" t="str">
        <f t="shared" si="23"/>
        <v/>
      </c>
    </row>
    <row r="717" spans="1:2">
      <c r="A717" s="84" t="str">
        <f t="shared" si="22"/>
        <v/>
      </c>
      <c r="B717" s="85" t="str">
        <f t="shared" si="23"/>
        <v/>
      </c>
    </row>
    <row r="718" spans="1:2">
      <c r="A718" s="84" t="str">
        <f t="shared" si="22"/>
        <v/>
      </c>
      <c r="B718" s="85" t="str">
        <f t="shared" si="23"/>
        <v/>
      </c>
    </row>
    <row r="719" spans="1:2">
      <c r="A719" s="84" t="str">
        <f t="shared" si="22"/>
        <v/>
      </c>
      <c r="B719" s="85" t="str">
        <f t="shared" si="23"/>
        <v/>
      </c>
    </row>
    <row r="720" spans="1:2">
      <c r="A720" s="84" t="str">
        <f t="shared" si="22"/>
        <v/>
      </c>
      <c r="B720" s="85" t="str">
        <f t="shared" si="23"/>
        <v/>
      </c>
    </row>
    <row r="721" spans="1:2">
      <c r="A721" s="84" t="str">
        <f t="shared" si="22"/>
        <v/>
      </c>
      <c r="B721" s="85" t="str">
        <f t="shared" si="23"/>
        <v/>
      </c>
    </row>
    <row r="722" spans="1:2">
      <c r="A722" s="84" t="str">
        <f t="shared" si="22"/>
        <v/>
      </c>
      <c r="B722" s="85" t="str">
        <f t="shared" si="23"/>
        <v/>
      </c>
    </row>
    <row r="723" spans="1:2">
      <c r="A723" s="84" t="str">
        <f t="shared" si="22"/>
        <v/>
      </c>
      <c r="B723" s="85" t="str">
        <f t="shared" si="23"/>
        <v/>
      </c>
    </row>
    <row r="724" spans="1:2">
      <c r="A724" s="84" t="str">
        <f t="shared" si="22"/>
        <v/>
      </c>
      <c r="B724" s="85" t="str">
        <f t="shared" si="23"/>
        <v/>
      </c>
    </row>
    <row r="725" spans="1:2">
      <c r="A725" s="84" t="str">
        <f t="shared" si="22"/>
        <v/>
      </c>
      <c r="B725" s="85" t="str">
        <f t="shared" si="23"/>
        <v/>
      </c>
    </row>
    <row r="726" spans="1:2">
      <c r="A726" s="84" t="str">
        <f t="shared" si="22"/>
        <v/>
      </c>
      <c r="B726" s="85" t="str">
        <f t="shared" si="23"/>
        <v/>
      </c>
    </row>
    <row r="727" spans="1:2">
      <c r="A727" s="84" t="str">
        <f t="shared" si="22"/>
        <v/>
      </c>
      <c r="B727" s="85" t="str">
        <f t="shared" si="23"/>
        <v/>
      </c>
    </row>
    <row r="728" spans="1:2">
      <c r="A728" s="84" t="str">
        <f t="shared" si="22"/>
        <v/>
      </c>
      <c r="B728" s="85" t="str">
        <f t="shared" si="23"/>
        <v/>
      </c>
    </row>
    <row r="729" spans="1:2">
      <c r="A729" s="84" t="str">
        <f t="shared" si="22"/>
        <v/>
      </c>
      <c r="B729" s="85" t="str">
        <f t="shared" si="23"/>
        <v/>
      </c>
    </row>
    <row r="730" spans="1:2">
      <c r="A730" s="84" t="str">
        <f t="shared" si="22"/>
        <v/>
      </c>
      <c r="B730" s="85" t="str">
        <f t="shared" si="23"/>
        <v/>
      </c>
    </row>
    <row r="731" spans="1:2">
      <c r="A731" s="84" t="str">
        <f t="shared" si="22"/>
        <v/>
      </c>
      <c r="B731" s="85" t="str">
        <f t="shared" si="23"/>
        <v/>
      </c>
    </row>
    <row r="732" spans="1:2">
      <c r="A732" s="84" t="str">
        <f t="shared" si="22"/>
        <v/>
      </c>
      <c r="B732" s="85" t="str">
        <f t="shared" si="23"/>
        <v/>
      </c>
    </row>
    <row r="733" spans="1:2">
      <c r="A733" s="84" t="str">
        <f t="shared" si="22"/>
        <v/>
      </c>
      <c r="B733" s="85" t="str">
        <f t="shared" si="23"/>
        <v/>
      </c>
    </row>
    <row r="734" spans="1:2">
      <c r="A734" s="84" t="str">
        <f t="shared" si="22"/>
        <v/>
      </c>
      <c r="B734" s="85" t="str">
        <f t="shared" si="23"/>
        <v/>
      </c>
    </row>
    <row r="735" spans="1:2">
      <c r="A735" s="84" t="str">
        <f t="shared" si="22"/>
        <v/>
      </c>
      <c r="B735" s="85" t="str">
        <f t="shared" si="23"/>
        <v/>
      </c>
    </row>
    <row r="736" spans="1:2">
      <c r="A736" s="84" t="str">
        <f t="shared" si="22"/>
        <v/>
      </c>
      <c r="B736" s="85" t="str">
        <f t="shared" si="23"/>
        <v/>
      </c>
    </row>
    <row r="737" spans="1:2">
      <c r="A737" s="84" t="str">
        <f t="shared" si="22"/>
        <v/>
      </c>
      <c r="B737" s="85" t="str">
        <f t="shared" si="23"/>
        <v/>
      </c>
    </row>
    <row r="738" spans="1:2">
      <c r="A738" s="84" t="str">
        <f t="shared" si="22"/>
        <v/>
      </c>
      <c r="B738" s="85" t="str">
        <f t="shared" si="23"/>
        <v/>
      </c>
    </row>
    <row r="739" spans="1:2">
      <c r="A739" s="84" t="str">
        <f t="shared" si="22"/>
        <v/>
      </c>
      <c r="B739" s="85" t="str">
        <f t="shared" si="23"/>
        <v/>
      </c>
    </row>
    <row r="740" spans="1:2">
      <c r="A740" s="84" t="str">
        <f t="shared" si="22"/>
        <v/>
      </c>
      <c r="B740" s="85" t="str">
        <f t="shared" si="23"/>
        <v/>
      </c>
    </row>
    <row r="741" spans="1:2">
      <c r="A741" s="84" t="str">
        <f t="shared" si="22"/>
        <v/>
      </c>
      <c r="B741" s="85" t="str">
        <f t="shared" si="23"/>
        <v/>
      </c>
    </row>
    <row r="742" spans="1:2">
      <c r="A742" s="84" t="str">
        <f t="shared" si="22"/>
        <v/>
      </c>
      <c r="B742" s="85" t="str">
        <f t="shared" si="23"/>
        <v/>
      </c>
    </row>
    <row r="743" spans="1:2">
      <c r="A743" s="84" t="str">
        <f t="shared" si="22"/>
        <v/>
      </c>
      <c r="B743" s="85" t="str">
        <f t="shared" si="23"/>
        <v/>
      </c>
    </row>
    <row r="744" spans="1:2">
      <c r="A744" s="84" t="str">
        <f t="shared" si="22"/>
        <v/>
      </c>
      <c r="B744" s="85" t="str">
        <f t="shared" si="23"/>
        <v/>
      </c>
    </row>
    <row r="745" spans="1:2">
      <c r="A745" s="84" t="str">
        <f t="shared" si="22"/>
        <v/>
      </c>
      <c r="B745" s="85" t="str">
        <f t="shared" si="23"/>
        <v/>
      </c>
    </row>
    <row r="746" spans="1:2">
      <c r="A746" s="84" t="str">
        <f t="shared" si="22"/>
        <v/>
      </c>
      <c r="B746" s="85" t="str">
        <f t="shared" si="23"/>
        <v/>
      </c>
    </row>
    <row r="747" spans="1:2">
      <c r="A747" s="84" t="str">
        <f t="shared" si="22"/>
        <v/>
      </c>
      <c r="B747" s="85" t="str">
        <f t="shared" si="23"/>
        <v/>
      </c>
    </row>
    <row r="748" spans="1:2">
      <c r="A748" s="84" t="str">
        <f t="shared" si="22"/>
        <v/>
      </c>
      <c r="B748" s="85" t="str">
        <f t="shared" si="23"/>
        <v/>
      </c>
    </row>
    <row r="749" spans="1:2">
      <c r="A749" s="84" t="str">
        <f t="shared" si="22"/>
        <v/>
      </c>
      <c r="B749" s="85" t="str">
        <f t="shared" si="23"/>
        <v/>
      </c>
    </row>
    <row r="750" spans="1:2">
      <c r="A750" s="84" t="str">
        <f t="shared" si="22"/>
        <v/>
      </c>
      <c r="B750" s="85" t="str">
        <f t="shared" si="23"/>
        <v/>
      </c>
    </row>
    <row r="751" spans="1:2">
      <c r="A751" s="84" t="str">
        <f t="shared" si="22"/>
        <v/>
      </c>
      <c r="B751" s="85" t="str">
        <f t="shared" si="23"/>
        <v/>
      </c>
    </row>
    <row r="752" spans="1:2">
      <c r="A752" s="84" t="str">
        <f t="shared" si="22"/>
        <v/>
      </c>
      <c r="B752" s="85" t="str">
        <f t="shared" si="23"/>
        <v/>
      </c>
    </row>
    <row r="753" spans="1:2">
      <c r="A753" s="84" t="str">
        <f t="shared" si="22"/>
        <v/>
      </c>
      <c r="B753" s="85" t="str">
        <f t="shared" si="23"/>
        <v/>
      </c>
    </row>
    <row r="754" spans="1:2">
      <c r="A754" s="84" t="str">
        <f t="shared" si="22"/>
        <v/>
      </c>
      <c r="B754" s="85" t="str">
        <f t="shared" si="23"/>
        <v/>
      </c>
    </row>
    <row r="755" spans="1:2">
      <c r="A755" s="84" t="str">
        <f t="shared" si="22"/>
        <v/>
      </c>
      <c r="B755" s="85" t="str">
        <f t="shared" si="23"/>
        <v/>
      </c>
    </row>
    <row r="756" spans="1:2">
      <c r="A756" s="84" t="str">
        <f t="shared" si="22"/>
        <v/>
      </c>
      <c r="B756" s="85" t="str">
        <f t="shared" si="23"/>
        <v/>
      </c>
    </row>
    <row r="757" spans="1:2">
      <c r="A757" s="84" t="str">
        <f t="shared" si="22"/>
        <v/>
      </c>
      <c r="B757" s="85" t="str">
        <f t="shared" si="23"/>
        <v/>
      </c>
    </row>
    <row r="758" spans="1:2">
      <c r="A758" s="84" t="str">
        <f t="shared" si="22"/>
        <v/>
      </c>
      <c r="B758" s="85" t="str">
        <f t="shared" si="23"/>
        <v/>
      </c>
    </row>
    <row r="759" spans="1:2">
      <c r="A759" s="84" t="str">
        <f t="shared" si="22"/>
        <v/>
      </c>
      <c r="B759" s="85" t="str">
        <f t="shared" si="23"/>
        <v/>
      </c>
    </row>
    <row r="760" spans="1:2">
      <c r="A760" s="84" t="str">
        <f t="shared" si="22"/>
        <v/>
      </c>
      <c r="B760" s="85" t="str">
        <f t="shared" si="23"/>
        <v/>
      </c>
    </row>
    <row r="761" spans="1:2">
      <c r="A761" s="84" t="str">
        <f t="shared" si="22"/>
        <v/>
      </c>
      <c r="B761" s="85" t="str">
        <f t="shared" si="23"/>
        <v/>
      </c>
    </row>
    <row r="762" spans="1:2">
      <c r="A762" s="84" t="str">
        <f t="shared" si="22"/>
        <v/>
      </c>
      <c r="B762" s="85" t="str">
        <f t="shared" si="23"/>
        <v/>
      </c>
    </row>
    <row r="763" spans="1:2">
      <c r="A763" s="84" t="str">
        <f t="shared" si="22"/>
        <v/>
      </c>
      <c r="B763" s="85" t="str">
        <f t="shared" si="23"/>
        <v/>
      </c>
    </row>
    <row r="764" spans="1:2">
      <c r="A764" s="84" t="str">
        <f t="shared" si="22"/>
        <v/>
      </c>
      <c r="B764" s="85" t="str">
        <f t="shared" si="23"/>
        <v/>
      </c>
    </row>
    <row r="765" spans="1:2">
      <c r="A765" s="84" t="str">
        <f t="shared" si="22"/>
        <v/>
      </c>
      <c r="B765" s="85" t="str">
        <f t="shared" si="23"/>
        <v/>
      </c>
    </row>
    <row r="766" spans="1:2">
      <c r="A766" s="84" t="str">
        <f t="shared" si="22"/>
        <v/>
      </c>
      <c r="B766" s="85" t="str">
        <f t="shared" si="23"/>
        <v/>
      </c>
    </row>
    <row r="767" spans="1:2">
      <c r="A767" s="84" t="str">
        <f t="shared" si="22"/>
        <v/>
      </c>
      <c r="B767" s="85" t="str">
        <f t="shared" si="23"/>
        <v/>
      </c>
    </row>
    <row r="768" spans="1:2">
      <c r="A768" s="84" t="str">
        <f t="shared" si="22"/>
        <v/>
      </c>
      <c r="B768" s="85" t="str">
        <f t="shared" si="23"/>
        <v/>
      </c>
    </row>
    <row r="769" spans="1:2">
      <c r="A769" s="84" t="str">
        <f t="shared" ref="A769:A832" si="24">IF(E769="","",E769&amp;F769)</f>
        <v/>
      </c>
      <c r="B769" s="85" t="str">
        <f t="shared" ref="B769:B832" si="25">IF(E769="","",E769)</f>
        <v/>
      </c>
    </row>
    <row r="770" spans="1:2">
      <c r="A770" s="84" t="str">
        <f t="shared" si="24"/>
        <v/>
      </c>
      <c r="B770" s="85" t="str">
        <f t="shared" si="25"/>
        <v/>
      </c>
    </row>
    <row r="771" spans="1:2">
      <c r="A771" s="84" t="str">
        <f t="shared" si="24"/>
        <v/>
      </c>
      <c r="B771" s="85" t="str">
        <f t="shared" si="25"/>
        <v/>
      </c>
    </row>
    <row r="772" spans="1:2">
      <c r="A772" s="84" t="str">
        <f t="shared" si="24"/>
        <v/>
      </c>
      <c r="B772" s="85" t="str">
        <f t="shared" si="25"/>
        <v/>
      </c>
    </row>
    <row r="773" spans="1:2">
      <c r="A773" s="84" t="str">
        <f t="shared" si="24"/>
        <v/>
      </c>
      <c r="B773" s="85" t="str">
        <f t="shared" si="25"/>
        <v/>
      </c>
    </row>
    <row r="774" spans="1:2">
      <c r="A774" s="84" t="str">
        <f t="shared" si="24"/>
        <v/>
      </c>
      <c r="B774" s="85" t="str">
        <f t="shared" si="25"/>
        <v/>
      </c>
    </row>
    <row r="775" spans="1:2">
      <c r="A775" s="84" t="str">
        <f t="shared" si="24"/>
        <v/>
      </c>
      <c r="B775" s="85" t="str">
        <f t="shared" si="25"/>
        <v/>
      </c>
    </row>
    <row r="776" spans="1:2">
      <c r="A776" s="84" t="str">
        <f t="shared" si="24"/>
        <v/>
      </c>
      <c r="B776" s="85" t="str">
        <f t="shared" si="25"/>
        <v/>
      </c>
    </row>
    <row r="777" spans="1:2">
      <c r="A777" s="84" t="str">
        <f t="shared" si="24"/>
        <v/>
      </c>
      <c r="B777" s="85" t="str">
        <f t="shared" si="25"/>
        <v/>
      </c>
    </row>
    <row r="778" spans="1:2">
      <c r="A778" s="84" t="str">
        <f t="shared" si="24"/>
        <v/>
      </c>
      <c r="B778" s="85" t="str">
        <f t="shared" si="25"/>
        <v/>
      </c>
    </row>
    <row r="779" spans="1:2">
      <c r="A779" s="84" t="str">
        <f t="shared" si="24"/>
        <v/>
      </c>
      <c r="B779" s="85" t="str">
        <f t="shared" si="25"/>
        <v/>
      </c>
    </row>
    <row r="780" spans="1:2">
      <c r="A780" s="84" t="str">
        <f t="shared" si="24"/>
        <v/>
      </c>
      <c r="B780" s="85" t="str">
        <f t="shared" si="25"/>
        <v/>
      </c>
    </row>
    <row r="781" spans="1:2">
      <c r="A781" s="84" t="str">
        <f t="shared" si="24"/>
        <v/>
      </c>
      <c r="B781" s="85" t="str">
        <f t="shared" si="25"/>
        <v/>
      </c>
    </row>
    <row r="782" spans="1:2">
      <c r="A782" s="84" t="str">
        <f t="shared" si="24"/>
        <v/>
      </c>
      <c r="B782" s="85" t="str">
        <f t="shared" si="25"/>
        <v/>
      </c>
    </row>
    <row r="783" spans="1:2">
      <c r="A783" s="84" t="str">
        <f t="shared" si="24"/>
        <v/>
      </c>
      <c r="B783" s="85" t="str">
        <f t="shared" si="25"/>
        <v/>
      </c>
    </row>
    <row r="784" spans="1:2">
      <c r="A784" s="84" t="str">
        <f t="shared" si="24"/>
        <v/>
      </c>
      <c r="B784" s="85" t="str">
        <f t="shared" si="25"/>
        <v/>
      </c>
    </row>
    <row r="785" spans="1:2">
      <c r="A785" s="84" t="str">
        <f t="shared" si="24"/>
        <v/>
      </c>
      <c r="B785" s="85" t="str">
        <f t="shared" si="25"/>
        <v/>
      </c>
    </row>
    <row r="786" spans="1:2">
      <c r="A786" s="84" t="str">
        <f t="shared" si="24"/>
        <v/>
      </c>
      <c r="B786" s="85" t="str">
        <f t="shared" si="25"/>
        <v/>
      </c>
    </row>
    <row r="787" spans="1:2">
      <c r="A787" s="84" t="str">
        <f t="shared" si="24"/>
        <v/>
      </c>
      <c r="B787" s="85" t="str">
        <f t="shared" si="25"/>
        <v/>
      </c>
    </row>
    <row r="788" spans="1:2">
      <c r="A788" s="84" t="str">
        <f t="shared" si="24"/>
        <v/>
      </c>
      <c r="B788" s="85" t="str">
        <f t="shared" si="25"/>
        <v/>
      </c>
    </row>
    <row r="789" spans="1:2">
      <c r="A789" s="84" t="str">
        <f t="shared" si="24"/>
        <v/>
      </c>
      <c r="B789" s="85" t="str">
        <f t="shared" si="25"/>
        <v/>
      </c>
    </row>
    <row r="790" spans="1:2">
      <c r="A790" s="84" t="str">
        <f t="shared" si="24"/>
        <v/>
      </c>
      <c r="B790" s="85" t="str">
        <f t="shared" si="25"/>
        <v/>
      </c>
    </row>
    <row r="791" spans="1:2">
      <c r="A791" s="84" t="str">
        <f t="shared" si="24"/>
        <v/>
      </c>
      <c r="B791" s="85" t="str">
        <f t="shared" si="25"/>
        <v/>
      </c>
    </row>
    <row r="792" spans="1:2">
      <c r="A792" s="84" t="str">
        <f t="shared" si="24"/>
        <v/>
      </c>
      <c r="B792" s="85" t="str">
        <f t="shared" si="25"/>
        <v/>
      </c>
    </row>
    <row r="793" spans="1:2">
      <c r="A793" s="84" t="str">
        <f t="shared" si="24"/>
        <v/>
      </c>
      <c r="B793" s="85" t="str">
        <f t="shared" si="25"/>
        <v/>
      </c>
    </row>
    <row r="794" spans="1:2">
      <c r="A794" s="84" t="str">
        <f t="shared" si="24"/>
        <v/>
      </c>
      <c r="B794" s="85" t="str">
        <f t="shared" si="25"/>
        <v/>
      </c>
    </row>
    <row r="795" spans="1:2">
      <c r="A795" s="84" t="str">
        <f t="shared" si="24"/>
        <v/>
      </c>
      <c r="B795" s="85" t="str">
        <f t="shared" si="25"/>
        <v/>
      </c>
    </row>
    <row r="796" spans="1:2">
      <c r="A796" s="84" t="str">
        <f t="shared" si="24"/>
        <v/>
      </c>
      <c r="B796" s="85" t="str">
        <f t="shared" si="25"/>
        <v/>
      </c>
    </row>
    <row r="797" spans="1:2">
      <c r="A797" s="84" t="str">
        <f t="shared" si="24"/>
        <v/>
      </c>
      <c r="B797" s="85" t="str">
        <f t="shared" si="25"/>
        <v/>
      </c>
    </row>
    <row r="798" spans="1:2">
      <c r="A798" s="84" t="str">
        <f t="shared" si="24"/>
        <v/>
      </c>
      <c r="B798" s="85" t="str">
        <f t="shared" si="25"/>
        <v/>
      </c>
    </row>
    <row r="799" spans="1:2">
      <c r="A799" s="84" t="str">
        <f t="shared" si="24"/>
        <v/>
      </c>
      <c r="B799" s="85" t="str">
        <f t="shared" si="25"/>
        <v/>
      </c>
    </row>
    <row r="800" spans="1:2">
      <c r="A800" s="84" t="str">
        <f t="shared" si="24"/>
        <v/>
      </c>
      <c r="B800" s="85" t="str">
        <f t="shared" si="25"/>
        <v/>
      </c>
    </row>
    <row r="801" spans="1:2">
      <c r="A801" s="84" t="str">
        <f t="shared" si="24"/>
        <v/>
      </c>
      <c r="B801" s="85" t="str">
        <f t="shared" si="25"/>
        <v/>
      </c>
    </row>
    <row r="802" spans="1:2">
      <c r="A802" s="84" t="str">
        <f t="shared" si="24"/>
        <v/>
      </c>
      <c r="B802" s="85" t="str">
        <f t="shared" si="25"/>
        <v/>
      </c>
    </row>
    <row r="803" spans="1:2">
      <c r="A803" s="84" t="str">
        <f t="shared" si="24"/>
        <v/>
      </c>
      <c r="B803" s="85" t="str">
        <f t="shared" si="25"/>
        <v/>
      </c>
    </row>
    <row r="804" spans="1:2">
      <c r="A804" s="84" t="str">
        <f t="shared" si="24"/>
        <v/>
      </c>
      <c r="B804" s="85" t="str">
        <f t="shared" si="25"/>
        <v/>
      </c>
    </row>
    <row r="805" spans="1:2">
      <c r="A805" s="84" t="str">
        <f t="shared" si="24"/>
        <v/>
      </c>
      <c r="B805" s="85" t="str">
        <f t="shared" si="25"/>
        <v/>
      </c>
    </row>
    <row r="806" spans="1:2">
      <c r="A806" s="84" t="str">
        <f t="shared" si="24"/>
        <v/>
      </c>
      <c r="B806" s="85" t="str">
        <f t="shared" si="25"/>
        <v/>
      </c>
    </row>
    <row r="807" spans="1:2">
      <c r="A807" s="84" t="str">
        <f t="shared" si="24"/>
        <v/>
      </c>
      <c r="B807" s="85" t="str">
        <f t="shared" si="25"/>
        <v/>
      </c>
    </row>
    <row r="808" spans="1:2">
      <c r="A808" s="84" t="str">
        <f t="shared" si="24"/>
        <v/>
      </c>
      <c r="B808" s="85" t="str">
        <f t="shared" si="25"/>
        <v/>
      </c>
    </row>
    <row r="809" spans="1:2">
      <c r="A809" s="84" t="str">
        <f t="shared" si="24"/>
        <v/>
      </c>
      <c r="B809" s="85" t="str">
        <f t="shared" si="25"/>
        <v/>
      </c>
    </row>
    <row r="810" spans="1:2">
      <c r="A810" s="84" t="str">
        <f t="shared" si="24"/>
        <v/>
      </c>
      <c r="B810" s="85" t="str">
        <f t="shared" si="25"/>
        <v/>
      </c>
    </row>
    <row r="811" spans="1:2">
      <c r="A811" s="84" t="str">
        <f t="shared" si="24"/>
        <v/>
      </c>
      <c r="B811" s="85" t="str">
        <f t="shared" si="25"/>
        <v/>
      </c>
    </row>
    <row r="812" spans="1:2">
      <c r="A812" s="84" t="str">
        <f t="shared" si="24"/>
        <v/>
      </c>
      <c r="B812" s="85" t="str">
        <f t="shared" si="25"/>
        <v/>
      </c>
    </row>
    <row r="813" spans="1:2">
      <c r="A813" s="84" t="str">
        <f t="shared" si="24"/>
        <v/>
      </c>
      <c r="B813" s="85" t="str">
        <f t="shared" si="25"/>
        <v/>
      </c>
    </row>
    <row r="814" spans="1:2">
      <c r="A814" s="84" t="str">
        <f t="shared" si="24"/>
        <v/>
      </c>
      <c r="B814" s="85" t="str">
        <f t="shared" si="25"/>
        <v/>
      </c>
    </row>
    <row r="815" spans="1:2">
      <c r="A815" s="84" t="str">
        <f t="shared" si="24"/>
        <v/>
      </c>
      <c r="B815" s="85" t="str">
        <f t="shared" si="25"/>
        <v/>
      </c>
    </row>
    <row r="816" spans="1:2">
      <c r="A816" s="84" t="str">
        <f t="shared" si="24"/>
        <v/>
      </c>
      <c r="B816" s="85" t="str">
        <f t="shared" si="25"/>
        <v/>
      </c>
    </row>
    <row r="817" spans="1:2">
      <c r="A817" s="84" t="str">
        <f t="shared" si="24"/>
        <v/>
      </c>
      <c r="B817" s="85" t="str">
        <f t="shared" si="25"/>
        <v/>
      </c>
    </row>
    <row r="818" spans="1:2">
      <c r="A818" s="84" t="str">
        <f t="shared" si="24"/>
        <v/>
      </c>
      <c r="B818" s="85" t="str">
        <f t="shared" si="25"/>
        <v/>
      </c>
    </row>
    <row r="819" spans="1:2">
      <c r="A819" s="84" t="str">
        <f t="shared" si="24"/>
        <v/>
      </c>
      <c r="B819" s="85" t="str">
        <f t="shared" si="25"/>
        <v/>
      </c>
    </row>
    <row r="820" spans="1:2">
      <c r="A820" s="84" t="str">
        <f t="shared" si="24"/>
        <v/>
      </c>
      <c r="B820" s="85" t="str">
        <f t="shared" si="25"/>
        <v/>
      </c>
    </row>
    <row r="821" spans="1:2">
      <c r="A821" s="84" t="str">
        <f t="shared" si="24"/>
        <v/>
      </c>
      <c r="B821" s="85" t="str">
        <f t="shared" si="25"/>
        <v/>
      </c>
    </row>
    <row r="822" spans="1:2">
      <c r="A822" s="84" t="str">
        <f t="shared" si="24"/>
        <v/>
      </c>
      <c r="B822" s="85" t="str">
        <f t="shared" si="25"/>
        <v/>
      </c>
    </row>
    <row r="823" spans="1:2">
      <c r="A823" s="84" t="str">
        <f t="shared" si="24"/>
        <v/>
      </c>
      <c r="B823" s="85" t="str">
        <f t="shared" si="25"/>
        <v/>
      </c>
    </row>
    <row r="824" spans="1:2">
      <c r="A824" s="84" t="str">
        <f t="shared" si="24"/>
        <v/>
      </c>
      <c r="B824" s="85" t="str">
        <f t="shared" si="25"/>
        <v/>
      </c>
    </row>
    <row r="825" spans="1:2">
      <c r="A825" s="84" t="str">
        <f t="shared" si="24"/>
        <v/>
      </c>
      <c r="B825" s="85" t="str">
        <f t="shared" si="25"/>
        <v/>
      </c>
    </row>
    <row r="826" spans="1:2">
      <c r="A826" s="84" t="str">
        <f t="shared" si="24"/>
        <v/>
      </c>
      <c r="B826" s="85" t="str">
        <f t="shared" si="25"/>
        <v/>
      </c>
    </row>
    <row r="827" spans="1:2">
      <c r="A827" s="84" t="str">
        <f t="shared" si="24"/>
        <v/>
      </c>
      <c r="B827" s="85" t="str">
        <f t="shared" si="25"/>
        <v/>
      </c>
    </row>
    <row r="828" spans="1:2">
      <c r="A828" s="84" t="str">
        <f t="shared" si="24"/>
        <v/>
      </c>
      <c r="B828" s="85" t="str">
        <f t="shared" si="25"/>
        <v/>
      </c>
    </row>
    <row r="829" spans="1:2">
      <c r="A829" s="84" t="str">
        <f t="shared" si="24"/>
        <v/>
      </c>
      <c r="B829" s="85" t="str">
        <f t="shared" si="25"/>
        <v/>
      </c>
    </row>
    <row r="830" spans="1:2">
      <c r="A830" s="84" t="str">
        <f t="shared" si="24"/>
        <v/>
      </c>
      <c r="B830" s="85" t="str">
        <f t="shared" si="25"/>
        <v/>
      </c>
    </row>
    <row r="831" spans="1:2">
      <c r="A831" s="84" t="str">
        <f t="shared" si="24"/>
        <v/>
      </c>
      <c r="B831" s="85" t="str">
        <f t="shared" si="25"/>
        <v/>
      </c>
    </row>
    <row r="832" spans="1:2">
      <c r="A832" s="84" t="str">
        <f t="shared" si="24"/>
        <v/>
      </c>
      <c r="B832" s="85" t="str">
        <f t="shared" si="25"/>
        <v/>
      </c>
    </row>
    <row r="833" spans="1:2">
      <c r="A833" s="84" t="str">
        <f t="shared" ref="A833:A896" si="26">IF(E833="","",E833&amp;F833)</f>
        <v/>
      </c>
      <c r="B833" s="85" t="str">
        <f t="shared" ref="B833:B896" si="27">IF(E833="","",E833)</f>
        <v/>
      </c>
    </row>
    <row r="834" spans="1:2">
      <c r="A834" s="84" t="str">
        <f t="shared" si="26"/>
        <v/>
      </c>
      <c r="B834" s="85" t="str">
        <f t="shared" si="27"/>
        <v/>
      </c>
    </row>
    <row r="835" spans="1:2">
      <c r="A835" s="84" t="str">
        <f t="shared" si="26"/>
        <v/>
      </c>
      <c r="B835" s="85" t="str">
        <f t="shared" si="27"/>
        <v/>
      </c>
    </row>
    <row r="836" spans="1:2">
      <c r="A836" s="84" t="str">
        <f t="shared" si="26"/>
        <v/>
      </c>
      <c r="B836" s="85" t="str">
        <f t="shared" si="27"/>
        <v/>
      </c>
    </row>
    <row r="837" spans="1:2">
      <c r="A837" s="84" t="str">
        <f t="shared" si="26"/>
        <v/>
      </c>
      <c r="B837" s="85" t="str">
        <f t="shared" si="27"/>
        <v/>
      </c>
    </row>
    <row r="838" spans="1:2">
      <c r="A838" s="84" t="str">
        <f t="shared" si="26"/>
        <v/>
      </c>
      <c r="B838" s="85" t="str">
        <f t="shared" si="27"/>
        <v/>
      </c>
    </row>
    <row r="839" spans="1:2">
      <c r="A839" s="84" t="str">
        <f t="shared" si="26"/>
        <v/>
      </c>
      <c r="B839" s="85" t="str">
        <f t="shared" si="27"/>
        <v/>
      </c>
    </row>
    <row r="840" spans="1:2">
      <c r="A840" s="84" t="str">
        <f t="shared" si="26"/>
        <v/>
      </c>
      <c r="B840" s="85" t="str">
        <f t="shared" si="27"/>
        <v/>
      </c>
    </row>
    <row r="841" spans="1:2">
      <c r="A841" s="84" t="str">
        <f t="shared" si="26"/>
        <v/>
      </c>
      <c r="B841" s="85" t="str">
        <f t="shared" si="27"/>
        <v/>
      </c>
    </row>
    <row r="842" spans="1:2">
      <c r="A842" s="84" t="str">
        <f t="shared" si="26"/>
        <v/>
      </c>
      <c r="B842" s="85" t="str">
        <f t="shared" si="27"/>
        <v/>
      </c>
    </row>
    <row r="843" spans="1:2">
      <c r="A843" s="84" t="str">
        <f t="shared" si="26"/>
        <v/>
      </c>
      <c r="B843" s="85" t="str">
        <f t="shared" si="27"/>
        <v/>
      </c>
    </row>
    <row r="844" spans="1:2">
      <c r="A844" s="84" t="str">
        <f t="shared" si="26"/>
        <v/>
      </c>
      <c r="B844" s="85" t="str">
        <f t="shared" si="27"/>
        <v/>
      </c>
    </row>
    <row r="845" spans="1:2">
      <c r="A845" s="84" t="str">
        <f t="shared" si="26"/>
        <v/>
      </c>
      <c r="B845" s="85" t="str">
        <f t="shared" si="27"/>
        <v/>
      </c>
    </row>
    <row r="846" spans="1:2">
      <c r="A846" s="84" t="str">
        <f t="shared" si="26"/>
        <v/>
      </c>
      <c r="B846" s="85" t="str">
        <f t="shared" si="27"/>
        <v/>
      </c>
    </row>
    <row r="847" spans="1:2">
      <c r="A847" s="84" t="str">
        <f t="shared" si="26"/>
        <v/>
      </c>
      <c r="B847" s="85" t="str">
        <f t="shared" si="27"/>
        <v/>
      </c>
    </row>
    <row r="848" spans="1:2">
      <c r="A848" s="84" t="str">
        <f t="shared" si="26"/>
        <v/>
      </c>
      <c r="B848" s="85" t="str">
        <f t="shared" si="27"/>
        <v/>
      </c>
    </row>
    <row r="849" spans="1:2">
      <c r="A849" s="84" t="str">
        <f t="shared" si="26"/>
        <v/>
      </c>
      <c r="B849" s="85" t="str">
        <f t="shared" si="27"/>
        <v/>
      </c>
    </row>
    <row r="850" spans="1:2">
      <c r="A850" s="84" t="str">
        <f t="shared" si="26"/>
        <v/>
      </c>
      <c r="B850" s="85" t="str">
        <f t="shared" si="27"/>
        <v/>
      </c>
    </row>
    <row r="851" spans="1:2">
      <c r="A851" s="84" t="str">
        <f t="shared" si="26"/>
        <v/>
      </c>
      <c r="B851" s="85" t="str">
        <f t="shared" si="27"/>
        <v/>
      </c>
    </row>
    <row r="852" spans="1:2">
      <c r="A852" s="84" t="str">
        <f t="shared" si="26"/>
        <v/>
      </c>
      <c r="B852" s="85" t="str">
        <f t="shared" si="27"/>
        <v/>
      </c>
    </row>
    <row r="853" spans="1:2">
      <c r="A853" s="84" t="str">
        <f t="shared" si="26"/>
        <v/>
      </c>
      <c r="B853" s="85" t="str">
        <f t="shared" si="27"/>
        <v/>
      </c>
    </row>
    <row r="854" spans="1:2">
      <c r="A854" s="84" t="str">
        <f t="shared" si="26"/>
        <v/>
      </c>
      <c r="B854" s="85" t="str">
        <f t="shared" si="27"/>
        <v/>
      </c>
    </row>
    <row r="855" spans="1:2">
      <c r="A855" s="84" t="str">
        <f t="shared" si="26"/>
        <v/>
      </c>
      <c r="B855" s="85" t="str">
        <f t="shared" si="27"/>
        <v/>
      </c>
    </row>
    <row r="856" spans="1:2">
      <c r="A856" s="84" t="str">
        <f t="shared" si="26"/>
        <v/>
      </c>
      <c r="B856" s="85" t="str">
        <f t="shared" si="27"/>
        <v/>
      </c>
    </row>
    <row r="857" spans="1:2">
      <c r="A857" s="84" t="str">
        <f t="shared" si="26"/>
        <v/>
      </c>
      <c r="B857" s="85" t="str">
        <f t="shared" si="27"/>
        <v/>
      </c>
    </row>
    <row r="858" spans="1:2">
      <c r="A858" s="84" t="str">
        <f t="shared" si="26"/>
        <v/>
      </c>
      <c r="B858" s="85" t="str">
        <f t="shared" si="27"/>
        <v/>
      </c>
    </row>
    <row r="859" spans="1:2">
      <c r="A859" s="84" t="str">
        <f t="shared" si="26"/>
        <v/>
      </c>
      <c r="B859" s="85" t="str">
        <f t="shared" si="27"/>
        <v/>
      </c>
    </row>
    <row r="860" spans="1:2">
      <c r="A860" s="84" t="str">
        <f t="shared" si="26"/>
        <v/>
      </c>
      <c r="B860" s="85" t="str">
        <f t="shared" si="27"/>
        <v/>
      </c>
    </row>
    <row r="861" spans="1:2">
      <c r="A861" s="84" t="str">
        <f t="shared" si="26"/>
        <v/>
      </c>
      <c r="B861" s="85" t="str">
        <f t="shared" si="27"/>
        <v/>
      </c>
    </row>
    <row r="862" spans="1:2">
      <c r="A862" s="84" t="str">
        <f t="shared" si="26"/>
        <v/>
      </c>
      <c r="B862" s="85" t="str">
        <f t="shared" si="27"/>
        <v/>
      </c>
    </row>
    <row r="863" spans="1:2">
      <c r="A863" s="84" t="str">
        <f t="shared" si="26"/>
        <v/>
      </c>
      <c r="B863" s="85" t="str">
        <f t="shared" si="27"/>
        <v/>
      </c>
    </row>
    <row r="864" spans="1:2">
      <c r="A864" s="84" t="str">
        <f t="shared" si="26"/>
        <v/>
      </c>
      <c r="B864" s="85" t="str">
        <f t="shared" si="27"/>
        <v/>
      </c>
    </row>
    <row r="865" spans="1:2">
      <c r="A865" s="84" t="str">
        <f t="shared" si="26"/>
        <v/>
      </c>
      <c r="B865" s="85" t="str">
        <f t="shared" si="27"/>
        <v/>
      </c>
    </row>
    <row r="866" spans="1:2">
      <c r="A866" s="84" t="str">
        <f t="shared" si="26"/>
        <v/>
      </c>
      <c r="B866" s="85" t="str">
        <f t="shared" si="27"/>
        <v/>
      </c>
    </row>
    <row r="867" spans="1:2">
      <c r="A867" s="84" t="str">
        <f t="shared" si="26"/>
        <v/>
      </c>
      <c r="B867" s="85" t="str">
        <f t="shared" si="27"/>
        <v/>
      </c>
    </row>
    <row r="868" spans="1:2">
      <c r="A868" s="84" t="str">
        <f t="shared" si="26"/>
        <v/>
      </c>
      <c r="B868" s="85" t="str">
        <f t="shared" si="27"/>
        <v/>
      </c>
    </row>
    <row r="869" spans="1:2">
      <c r="A869" s="84" t="str">
        <f t="shared" si="26"/>
        <v/>
      </c>
      <c r="B869" s="85" t="str">
        <f t="shared" si="27"/>
        <v/>
      </c>
    </row>
    <row r="870" spans="1:2">
      <c r="A870" s="84" t="str">
        <f t="shared" si="26"/>
        <v/>
      </c>
      <c r="B870" s="85" t="str">
        <f t="shared" si="27"/>
        <v/>
      </c>
    </row>
    <row r="871" spans="1:2">
      <c r="A871" s="84" t="str">
        <f t="shared" si="26"/>
        <v/>
      </c>
      <c r="B871" s="85" t="str">
        <f t="shared" si="27"/>
        <v/>
      </c>
    </row>
    <row r="872" spans="1:2">
      <c r="A872" s="84" t="str">
        <f t="shared" si="26"/>
        <v/>
      </c>
      <c r="B872" s="85" t="str">
        <f t="shared" si="27"/>
        <v/>
      </c>
    </row>
    <row r="873" spans="1:2">
      <c r="A873" s="84" t="str">
        <f t="shared" si="26"/>
        <v/>
      </c>
      <c r="B873" s="85" t="str">
        <f t="shared" si="27"/>
        <v/>
      </c>
    </row>
    <row r="874" spans="1:2">
      <c r="A874" s="84" t="str">
        <f t="shared" si="26"/>
        <v/>
      </c>
      <c r="B874" s="85" t="str">
        <f t="shared" si="27"/>
        <v/>
      </c>
    </row>
    <row r="875" spans="1:2">
      <c r="A875" s="84" t="str">
        <f t="shared" si="26"/>
        <v/>
      </c>
      <c r="B875" s="85" t="str">
        <f t="shared" si="27"/>
        <v/>
      </c>
    </row>
    <row r="876" spans="1:2">
      <c r="A876" s="84" t="str">
        <f t="shared" si="26"/>
        <v/>
      </c>
      <c r="B876" s="85" t="str">
        <f t="shared" si="27"/>
        <v/>
      </c>
    </row>
    <row r="877" spans="1:2">
      <c r="A877" s="84" t="str">
        <f t="shared" si="26"/>
        <v/>
      </c>
      <c r="B877" s="85" t="str">
        <f t="shared" si="27"/>
        <v/>
      </c>
    </row>
    <row r="878" spans="1:2">
      <c r="A878" s="84" t="str">
        <f t="shared" si="26"/>
        <v/>
      </c>
      <c r="B878" s="85" t="str">
        <f t="shared" si="27"/>
        <v/>
      </c>
    </row>
    <row r="879" spans="1:2">
      <c r="A879" s="84" t="str">
        <f t="shared" si="26"/>
        <v/>
      </c>
      <c r="B879" s="85" t="str">
        <f t="shared" si="27"/>
        <v/>
      </c>
    </row>
    <row r="880" spans="1:2">
      <c r="A880" s="84" t="str">
        <f t="shared" si="26"/>
        <v/>
      </c>
      <c r="B880" s="85" t="str">
        <f t="shared" si="27"/>
        <v/>
      </c>
    </row>
    <row r="881" spans="1:2">
      <c r="A881" s="84" t="str">
        <f t="shared" si="26"/>
        <v/>
      </c>
      <c r="B881" s="85" t="str">
        <f t="shared" si="27"/>
        <v/>
      </c>
    </row>
    <row r="882" spans="1:2">
      <c r="A882" s="84" t="str">
        <f t="shared" si="26"/>
        <v/>
      </c>
      <c r="B882" s="85" t="str">
        <f t="shared" si="27"/>
        <v/>
      </c>
    </row>
    <row r="883" spans="1:2">
      <c r="A883" s="84" t="str">
        <f t="shared" si="26"/>
        <v/>
      </c>
      <c r="B883" s="85" t="str">
        <f t="shared" si="27"/>
        <v/>
      </c>
    </row>
    <row r="884" spans="1:2">
      <c r="A884" s="84" t="str">
        <f t="shared" si="26"/>
        <v/>
      </c>
      <c r="B884" s="85" t="str">
        <f t="shared" si="27"/>
        <v/>
      </c>
    </row>
    <row r="885" spans="1:2">
      <c r="A885" s="84" t="str">
        <f t="shared" si="26"/>
        <v/>
      </c>
      <c r="B885" s="85" t="str">
        <f t="shared" si="27"/>
        <v/>
      </c>
    </row>
    <row r="886" spans="1:2">
      <c r="A886" s="84" t="str">
        <f t="shared" si="26"/>
        <v/>
      </c>
      <c r="B886" s="85" t="str">
        <f t="shared" si="27"/>
        <v/>
      </c>
    </row>
    <row r="887" spans="1:2">
      <c r="A887" s="84" t="str">
        <f t="shared" si="26"/>
        <v/>
      </c>
      <c r="B887" s="85" t="str">
        <f t="shared" si="27"/>
        <v/>
      </c>
    </row>
    <row r="888" spans="1:2">
      <c r="A888" s="84" t="str">
        <f t="shared" si="26"/>
        <v/>
      </c>
      <c r="B888" s="85" t="str">
        <f t="shared" si="27"/>
        <v/>
      </c>
    </row>
    <row r="889" spans="1:2">
      <c r="A889" s="84" t="str">
        <f t="shared" si="26"/>
        <v/>
      </c>
      <c r="B889" s="85" t="str">
        <f t="shared" si="27"/>
        <v/>
      </c>
    </row>
    <row r="890" spans="1:2">
      <c r="A890" s="84" t="str">
        <f t="shared" si="26"/>
        <v/>
      </c>
      <c r="B890" s="85" t="str">
        <f t="shared" si="27"/>
        <v/>
      </c>
    </row>
    <row r="891" spans="1:2">
      <c r="A891" s="84" t="str">
        <f t="shared" si="26"/>
        <v/>
      </c>
      <c r="B891" s="85" t="str">
        <f t="shared" si="27"/>
        <v/>
      </c>
    </row>
    <row r="892" spans="1:2">
      <c r="A892" s="84" t="str">
        <f t="shared" si="26"/>
        <v/>
      </c>
      <c r="B892" s="85" t="str">
        <f t="shared" si="27"/>
        <v/>
      </c>
    </row>
    <row r="893" spans="1:2">
      <c r="A893" s="84" t="str">
        <f t="shared" si="26"/>
        <v/>
      </c>
      <c r="B893" s="85" t="str">
        <f t="shared" si="27"/>
        <v/>
      </c>
    </row>
    <row r="894" spans="1:2">
      <c r="A894" s="84" t="str">
        <f t="shared" si="26"/>
        <v/>
      </c>
      <c r="B894" s="85" t="str">
        <f t="shared" si="27"/>
        <v/>
      </c>
    </row>
    <row r="895" spans="1:2">
      <c r="A895" s="84" t="str">
        <f t="shared" si="26"/>
        <v/>
      </c>
      <c r="B895" s="85" t="str">
        <f t="shared" si="27"/>
        <v/>
      </c>
    </row>
    <row r="896" spans="1:2">
      <c r="A896" s="84" t="str">
        <f t="shared" si="26"/>
        <v/>
      </c>
      <c r="B896" s="85" t="str">
        <f t="shared" si="27"/>
        <v/>
      </c>
    </row>
    <row r="897" spans="1:2">
      <c r="A897" s="84" t="str">
        <f t="shared" ref="A897:A960" si="28">IF(E897="","",E897&amp;F897)</f>
        <v/>
      </c>
      <c r="B897" s="85" t="str">
        <f t="shared" ref="B897:B960" si="29">IF(E897="","",E897)</f>
        <v/>
      </c>
    </row>
    <row r="898" spans="1:2">
      <c r="A898" s="84" t="str">
        <f t="shared" si="28"/>
        <v/>
      </c>
      <c r="B898" s="85" t="str">
        <f t="shared" si="29"/>
        <v/>
      </c>
    </row>
    <row r="899" spans="1:2">
      <c r="A899" s="84" t="str">
        <f t="shared" si="28"/>
        <v/>
      </c>
      <c r="B899" s="85" t="str">
        <f t="shared" si="29"/>
        <v/>
      </c>
    </row>
    <row r="900" spans="1:2">
      <c r="A900" s="84" t="str">
        <f t="shared" si="28"/>
        <v/>
      </c>
      <c r="B900" s="85" t="str">
        <f t="shared" si="29"/>
        <v/>
      </c>
    </row>
    <row r="901" spans="1:2">
      <c r="A901" s="84" t="str">
        <f t="shared" si="28"/>
        <v/>
      </c>
      <c r="B901" s="85" t="str">
        <f t="shared" si="29"/>
        <v/>
      </c>
    </row>
    <row r="902" spans="1:2">
      <c r="A902" s="84" t="str">
        <f t="shared" si="28"/>
        <v/>
      </c>
      <c r="B902" s="85" t="str">
        <f t="shared" si="29"/>
        <v/>
      </c>
    </row>
    <row r="903" spans="1:2">
      <c r="A903" s="84" t="str">
        <f t="shared" si="28"/>
        <v/>
      </c>
      <c r="B903" s="85" t="str">
        <f t="shared" si="29"/>
        <v/>
      </c>
    </row>
    <row r="904" spans="1:2">
      <c r="A904" s="84" t="str">
        <f t="shared" si="28"/>
        <v/>
      </c>
      <c r="B904" s="85" t="str">
        <f t="shared" si="29"/>
        <v/>
      </c>
    </row>
    <row r="905" spans="1:2">
      <c r="A905" s="84" t="str">
        <f t="shared" si="28"/>
        <v/>
      </c>
      <c r="B905" s="85" t="str">
        <f t="shared" si="29"/>
        <v/>
      </c>
    </row>
    <row r="906" spans="1:2">
      <c r="A906" s="84" t="str">
        <f t="shared" si="28"/>
        <v/>
      </c>
      <c r="B906" s="85" t="str">
        <f t="shared" si="29"/>
        <v/>
      </c>
    </row>
    <row r="907" spans="1:2">
      <c r="A907" s="84" t="str">
        <f t="shared" si="28"/>
        <v/>
      </c>
      <c r="B907" s="85" t="str">
        <f t="shared" si="29"/>
        <v/>
      </c>
    </row>
    <row r="908" spans="1:2">
      <c r="A908" s="84" t="str">
        <f t="shared" si="28"/>
        <v/>
      </c>
      <c r="B908" s="85" t="str">
        <f t="shared" si="29"/>
        <v/>
      </c>
    </row>
    <row r="909" spans="1:2">
      <c r="A909" s="84" t="str">
        <f t="shared" si="28"/>
        <v/>
      </c>
      <c r="B909" s="85" t="str">
        <f t="shared" si="29"/>
        <v/>
      </c>
    </row>
    <row r="910" spans="1:2">
      <c r="A910" s="84" t="str">
        <f t="shared" si="28"/>
        <v/>
      </c>
      <c r="B910" s="85" t="str">
        <f t="shared" si="29"/>
        <v/>
      </c>
    </row>
    <row r="911" spans="1:2">
      <c r="A911" s="84" t="str">
        <f t="shared" si="28"/>
        <v/>
      </c>
      <c r="B911" s="85" t="str">
        <f t="shared" si="29"/>
        <v/>
      </c>
    </row>
    <row r="912" spans="1:2">
      <c r="A912" s="84" t="str">
        <f t="shared" si="28"/>
        <v/>
      </c>
      <c r="B912" s="85" t="str">
        <f t="shared" si="29"/>
        <v/>
      </c>
    </row>
    <row r="913" spans="1:2">
      <c r="A913" s="84" t="str">
        <f t="shared" si="28"/>
        <v/>
      </c>
      <c r="B913" s="85" t="str">
        <f t="shared" si="29"/>
        <v/>
      </c>
    </row>
    <row r="914" spans="1:2">
      <c r="A914" s="84" t="str">
        <f t="shared" si="28"/>
        <v/>
      </c>
      <c r="B914" s="85" t="str">
        <f t="shared" si="29"/>
        <v/>
      </c>
    </row>
    <row r="915" spans="1:2">
      <c r="A915" s="84" t="str">
        <f t="shared" si="28"/>
        <v/>
      </c>
      <c r="B915" s="85" t="str">
        <f t="shared" si="29"/>
        <v/>
      </c>
    </row>
    <row r="916" spans="1:2">
      <c r="A916" s="84" t="str">
        <f t="shared" si="28"/>
        <v/>
      </c>
      <c r="B916" s="85" t="str">
        <f t="shared" si="29"/>
        <v/>
      </c>
    </row>
    <row r="917" spans="1:2">
      <c r="A917" s="84" t="str">
        <f t="shared" si="28"/>
        <v/>
      </c>
      <c r="B917" s="85" t="str">
        <f t="shared" si="29"/>
        <v/>
      </c>
    </row>
    <row r="918" spans="1:2">
      <c r="A918" s="84" t="str">
        <f t="shared" si="28"/>
        <v/>
      </c>
      <c r="B918" s="85" t="str">
        <f t="shared" si="29"/>
        <v/>
      </c>
    </row>
    <row r="919" spans="1:2">
      <c r="A919" s="84" t="str">
        <f t="shared" si="28"/>
        <v/>
      </c>
      <c r="B919" s="85" t="str">
        <f t="shared" si="29"/>
        <v/>
      </c>
    </row>
    <row r="920" spans="1:2">
      <c r="A920" s="84" t="str">
        <f t="shared" si="28"/>
        <v/>
      </c>
      <c r="B920" s="85" t="str">
        <f t="shared" si="29"/>
        <v/>
      </c>
    </row>
    <row r="921" spans="1:2">
      <c r="A921" s="84" t="str">
        <f t="shared" si="28"/>
        <v/>
      </c>
      <c r="B921" s="85" t="str">
        <f t="shared" si="29"/>
        <v/>
      </c>
    </row>
    <row r="922" spans="1:2">
      <c r="A922" s="84" t="str">
        <f t="shared" si="28"/>
        <v/>
      </c>
      <c r="B922" s="85" t="str">
        <f t="shared" si="29"/>
        <v/>
      </c>
    </row>
    <row r="923" spans="1:2">
      <c r="A923" s="84" t="str">
        <f t="shared" si="28"/>
        <v/>
      </c>
      <c r="B923" s="85" t="str">
        <f t="shared" si="29"/>
        <v/>
      </c>
    </row>
    <row r="924" spans="1:2">
      <c r="A924" s="84" t="str">
        <f t="shared" si="28"/>
        <v/>
      </c>
      <c r="B924" s="85" t="str">
        <f t="shared" si="29"/>
        <v/>
      </c>
    </row>
    <row r="925" spans="1:2">
      <c r="A925" s="84" t="str">
        <f t="shared" si="28"/>
        <v/>
      </c>
      <c r="B925" s="85" t="str">
        <f t="shared" si="29"/>
        <v/>
      </c>
    </row>
    <row r="926" spans="1:2">
      <c r="A926" s="84" t="str">
        <f t="shared" si="28"/>
        <v/>
      </c>
      <c r="B926" s="85" t="str">
        <f t="shared" si="29"/>
        <v/>
      </c>
    </row>
    <row r="927" spans="1:2">
      <c r="A927" s="84" t="str">
        <f t="shared" si="28"/>
        <v/>
      </c>
      <c r="B927" s="85" t="str">
        <f t="shared" si="29"/>
        <v/>
      </c>
    </row>
    <row r="928" spans="1:2">
      <c r="A928" s="84" t="str">
        <f t="shared" si="28"/>
        <v/>
      </c>
      <c r="B928" s="85" t="str">
        <f t="shared" si="29"/>
        <v/>
      </c>
    </row>
    <row r="929" spans="1:2">
      <c r="A929" s="84" t="str">
        <f t="shared" si="28"/>
        <v/>
      </c>
      <c r="B929" s="85" t="str">
        <f t="shared" si="29"/>
        <v/>
      </c>
    </row>
    <row r="930" spans="1:2">
      <c r="A930" s="84" t="str">
        <f t="shared" si="28"/>
        <v/>
      </c>
      <c r="B930" s="85" t="str">
        <f t="shared" si="29"/>
        <v/>
      </c>
    </row>
    <row r="931" spans="1:2">
      <c r="A931" s="84" t="str">
        <f t="shared" si="28"/>
        <v/>
      </c>
      <c r="B931" s="85" t="str">
        <f t="shared" si="29"/>
        <v/>
      </c>
    </row>
    <row r="932" spans="1:2">
      <c r="A932" s="84" t="str">
        <f t="shared" si="28"/>
        <v/>
      </c>
      <c r="B932" s="85" t="str">
        <f t="shared" si="29"/>
        <v/>
      </c>
    </row>
    <row r="933" spans="1:2">
      <c r="A933" s="84" t="str">
        <f t="shared" si="28"/>
        <v/>
      </c>
      <c r="B933" s="85" t="str">
        <f t="shared" si="29"/>
        <v/>
      </c>
    </row>
    <row r="934" spans="1:2">
      <c r="A934" s="84" t="str">
        <f t="shared" si="28"/>
        <v/>
      </c>
      <c r="B934" s="85" t="str">
        <f t="shared" si="29"/>
        <v/>
      </c>
    </row>
    <row r="935" spans="1:2">
      <c r="A935" s="84" t="str">
        <f t="shared" si="28"/>
        <v/>
      </c>
      <c r="B935" s="85" t="str">
        <f t="shared" si="29"/>
        <v/>
      </c>
    </row>
    <row r="936" spans="1:2">
      <c r="A936" s="84" t="str">
        <f t="shared" si="28"/>
        <v/>
      </c>
      <c r="B936" s="85" t="str">
        <f t="shared" si="29"/>
        <v/>
      </c>
    </row>
    <row r="937" spans="1:2">
      <c r="A937" s="84" t="str">
        <f t="shared" si="28"/>
        <v/>
      </c>
      <c r="B937" s="85" t="str">
        <f t="shared" si="29"/>
        <v/>
      </c>
    </row>
    <row r="938" spans="1:2">
      <c r="A938" s="84" t="str">
        <f t="shared" si="28"/>
        <v/>
      </c>
      <c r="B938" s="85" t="str">
        <f t="shared" si="29"/>
        <v/>
      </c>
    </row>
    <row r="939" spans="1:2">
      <c r="A939" s="84" t="str">
        <f t="shared" si="28"/>
        <v/>
      </c>
      <c r="B939" s="85" t="str">
        <f t="shared" si="29"/>
        <v/>
      </c>
    </row>
    <row r="940" spans="1:2">
      <c r="A940" s="84" t="str">
        <f t="shared" si="28"/>
        <v/>
      </c>
      <c r="B940" s="85" t="str">
        <f t="shared" si="29"/>
        <v/>
      </c>
    </row>
    <row r="941" spans="1:2">
      <c r="A941" s="84" t="str">
        <f t="shared" si="28"/>
        <v/>
      </c>
      <c r="B941" s="85" t="str">
        <f t="shared" si="29"/>
        <v/>
      </c>
    </row>
    <row r="942" spans="1:2">
      <c r="A942" s="84" t="str">
        <f t="shared" si="28"/>
        <v/>
      </c>
      <c r="B942" s="85" t="str">
        <f t="shared" si="29"/>
        <v/>
      </c>
    </row>
    <row r="943" spans="1:2">
      <c r="A943" s="84" t="str">
        <f t="shared" si="28"/>
        <v/>
      </c>
      <c r="B943" s="85" t="str">
        <f t="shared" si="29"/>
        <v/>
      </c>
    </row>
    <row r="944" spans="1:2">
      <c r="A944" s="84" t="str">
        <f t="shared" si="28"/>
        <v/>
      </c>
      <c r="B944" s="85" t="str">
        <f t="shared" si="29"/>
        <v/>
      </c>
    </row>
    <row r="945" spans="1:2">
      <c r="A945" s="84" t="str">
        <f t="shared" si="28"/>
        <v/>
      </c>
      <c r="B945" s="85" t="str">
        <f t="shared" si="29"/>
        <v/>
      </c>
    </row>
    <row r="946" spans="1:2">
      <c r="A946" s="84" t="str">
        <f t="shared" si="28"/>
        <v/>
      </c>
      <c r="B946" s="85" t="str">
        <f t="shared" si="29"/>
        <v/>
      </c>
    </row>
    <row r="947" spans="1:2">
      <c r="A947" s="84" t="str">
        <f t="shared" si="28"/>
        <v/>
      </c>
      <c r="B947" s="85" t="str">
        <f t="shared" si="29"/>
        <v/>
      </c>
    </row>
    <row r="948" spans="1:2">
      <c r="A948" s="84" t="str">
        <f t="shared" si="28"/>
        <v/>
      </c>
      <c r="B948" s="85" t="str">
        <f t="shared" si="29"/>
        <v/>
      </c>
    </row>
    <row r="949" spans="1:2">
      <c r="A949" s="84" t="str">
        <f t="shared" si="28"/>
        <v/>
      </c>
      <c r="B949" s="85" t="str">
        <f t="shared" si="29"/>
        <v/>
      </c>
    </row>
    <row r="950" spans="1:2">
      <c r="A950" s="84" t="str">
        <f t="shared" si="28"/>
        <v/>
      </c>
      <c r="B950" s="85" t="str">
        <f t="shared" si="29"/>
        <v/>
      </c>
    </row>
    <row r="951" spans="1:2">
      <c r="A951" s="84" t="str">
        <f t="shared" si="28"/>
        <v/>
      </c>
      <c r="B951" s="85" t="str">
        <f t="shared" si="29"/>
        <v/>
      </c>
    </row>
    <row r="952" spans="1:2">
      <c r="A952" s="84" t="str">
        <f t="shared" si="28"/>
        <v/>
      </c>
      <c r="B952" s="85" t="str">
        <f t="shared" si="29"/>
        <v/>
      </c>
    </row>
    <row r="953" spans="1:2">
      <c r="A953" s="84" t="str">
        <f t="shared" si="28"/>
        <v/>
      </c>
      <c r="B953" s="85" t="str">
        <f t="shared" si="29"/>
        <v/>
      </c>
    </row>
    <row r="954" spans="1:2">
      <c r="A954" s="84" t="str">
        <f t="shared" si="28"/>
        <v/>
      </c>
      <c r="B954" s="85" t="str">
        <f t="shared" si="29"/>
        <v/>
      </c>
    </row>
    <row r="955" spans="1:2">
      <c r="A955" s="84" t="str">
        <f t="shared" si="28"/>
        <v/>
      </c>
      <c r="B955" s="85" t="str">
        <f t="shared" si="29"/>
        <v/>
      </c>
    </row>
    <row r="956" spans="1:2">
      <c r="A956" s="84" t="str">
        <f t="shared" si="28"/>
        <v/>
      </c>
      <c r="B956" s="85" t="str">
        <f t="shared" si="29"/>
        <v/>
      </c>
    </row>
    <row r="957" spans="1:2">
      <c r="A957" s="84" t="str">
        <f t="shared" si="28"/>
        <v/>
      </c>
      <c r="B957" s="85" t="str">
        <f t="shared" si="29"/>
        <v/>
      </c>
    </row>
    <row r="958" spans="1:2">
      <c r="A958" s="84" t="str">
        <f t="shared" si="28"/>
        <v/>
      </c>
      <c r="B958" s="85" t="str">
        <f t="shared" si="29"/>
        <v/>
      </c>
    </row>
    <row r="959" spans="1:2">
      <c r="A959" s="84" t="str">
        <f t="shared" si="28"/>
        <v/>
      </c>
      <c r="B959" s="85" t="str">
        <f t="shared" si="29"/>
        <v/>
      </c>
    </row>
    <row r="960" spans="1:2">
      <c r="A960" s="84" t="str">
        <f t="shared" si="28"/>
        <v/>
      </c>
      <c r="B960" s="85" t="str">
        <f t="shared" si="29"/>
        <v/>
      </c>
    </row>
    <row r="961" spans="1:2">
      <c r="A961" s="84" t="str">
        <f t="shared" ref="A961:A1000" si="30">IF(E961="","",E961&amp;F961)</f>
        <v/>
      </c>
      <c r="B961" s="85" t="str">
        <f t="shared" ref="B961:B1000" si="31">IF(E961="","",E961)</f>
        <v/>
      </c>
    </row>
    <row r="962" spans="1:2">
      <c r="A962" s="84" t="str">
        <f t="shared" si="30"/>
        <v/>
      </c>
      <c r="B962" s="85" t="str">
        <f t="shared" si="31"/>
        <v/>
      </c>
    </row>
    <row r="963" spans="1:2">
      <c r="A963" s="84" t="str">
        <f t="shared" si="30"/>
        <v/>
      </c>
      <c r="B963" s="85" t="str">
        <f t="shared" si="31"/>
        <v/>
      </c>
    </row>
    <row r="964" spans="1:2">
      <c r="A964" s="84" t="str">
        <f t="shared" si="30"/>
        <v/>
      </c>
      <c r="B964" s="85" t="str">
        <f t="shared" si="31"/>
        <v/>
      </c>
    </row>
    <row r="965" spans="1:2">
      <c r="A965" s="84" t="str">
        <f t="shared" si="30"/>
        <v/>
      </c>
      <c r="B965" s="85" t="str">
        <f t="shared" si="31"/>
        <v/>
      </c>
    </row>
    <row r="966" spans="1:2">
      <c r="A966" s="84" t="str">
        <f t="shared" si="30"/>
        <v/>
      </c>
      <c r="B966" s="85" t="str">
        <f t="shared" si="31"/>
        <v/>
      </c>
    </row>
    <row r="967" spans="1:2">
      <c r="A967" s="84" t="str">
        <f t="shared" si="30"/>
        <v/>
      </c>
      <c r="B967" s="85" t="str">
        <f t="shared" si="31"/>
        <v/>
      </c>
    </row>
    <row r="968" spans="1:2">
      <c r="A968" s="84" t="str">
        <f t="shared" si="30"/>
        <v/>
      </c>
      <c r="B968" s="85" t="str">
        <f t="shared" si="31"/>
        <v/>
      </c>
    </row>
    <row r="969" spans="1:2">
      <c r="A969" s="84" t="str">
        <f t="shared" si="30"/>
        <v/>
      </c>
      <c r="B969" s="85" t="str">
        <f t="shared" si="31"/>
        <v/>
      </c>
    </row>
    <row r="970" spans="1:2">
      <c r="A970" s="84" t="str">
        <f t="shared" si="30"/>
        <v/>
      </c>
      <c r="B970" s="85" t="str">
        <f t="shared" si="31"/>
        <v/>
      </c>
    </row>
    <row r="971" spans="1:2">
      <c r="A971" s="84" t="str">
        <f t="shared" si="30"/>
        <v/>
      </c>
      <c r="B971" s="85" t="str">
        <f t="shared" si="31"/>
        <v/>
      </c>
    </row>
    <row r="972" spans="1:2">
      <c r="A972" s="84" t="str">
        <f t="shared" si="30"/>
        <v/>
      </c>
      <c r="B972" s="85" t="str">
        <f t="shared" si="31"/>
        <v/>
      </c>
    </row>
    <row r="973" spans="1:2">
      <c r="A973" s="84" t="str">
        <f t="shared" si="30"/>
        <v/>
      </c>
      <c r="B973" s="85" t="str">
        <f t="shared" si="31"/>
        <v/>
      </c>
    </row>
    <row r="974" spans="1:2">
      <c r="A974" s="84" t="str">
        <f t="shared" si="30"/>
        <v/>
      </c>
      <c r="B974" s="85" t="str">
        <f t="shared" si="31"/>
        <v/>
      </c>
    </row>
    <row r="975" spans="1:2">
      <c r="A975" s="84" t="str">
        <f t="shared" si="30"/>
        <v/>
      </c>
      <c r="B975" s="85" t="str">
        <f t="shared" si="31"/>
        <v/>
      </c>
    </row>
    <row r="976" spans="1:2">
      <c r="A976" s="84" t="str">
        <f t="shared" si="30"/>
        <v/>
      </c>
      <c r="B976" s="85" t="str">
        <f t="shared" si="31"/>
        <v/>
      </c>
    </row>
    <row r="977" spans="1:2">
      <c r="A977" s="84" t="str">
        <f t="shared" si="30"/>
        <v/>
      </c>
      <c r="B977" s="85" t="str">
        <f t="shared" si="31"/>
        <v/>
      </c>
    </row>
    <row r="978" spans="1:2">
      <c r="A978" s="84" t="str">
        <f t="shared" si="30"/>
        <v/>
      </c>
      <c r="B978" s="85" t="str">
        <f t="shared" si="31"/>
        <v/>
      </c>
    </row>
    <row r="979" spans="1:2">
      <c r="A979" s="84" t="str">
        <f t="shared" si="30"/>
        <v/>
      </c>
      <c r="B979" s="85" t="str">
        <f t="shared" si="31"/>
        <v/>
      </c>
    </row>
    <row r="980" spans="1:2">
      <c r="A980" s="84" t="str">
        <f t="shared" si="30"/>
        <v/>
      </c>
      <c r="B980" s="85" t="str">
        <f t="shared" si="31"/>
        <v/>
      </c>
    </row>
    <row r="981" spans="1:2">
      <c r="A981" s="84" t="str">
        <f t="shared" si="30"/>
        <v/>
      </c>
      <c r="B981" s="85" t="str">
        <f t="shared" si="31"/>
        <v/>
      </c>
    </row>
    <row r="982" spans="1:2">
      <c r="A982" s="84" t="str">
        <f t="shared" si="30"/>
        <v/>
      </c>
      <c r="B982" s="85" t="str">
        <f t="shared" si="31"/>
        <v/>
      </c>
    </row>
    <row r="983" spans="1:2">
      <c r="A983" s="84" t="str">
        <f t="shared" si="30"/>
        <v/>
      </c>
      <c r="B983" s="85" t="str">
        <f t="shared" si="31"/>
        <v/>
      </c>
    </row>
    <row r="984" spans="1:2">
      <c r="A984" s="84" t="str">
        <f t="shared" si="30"/>
        <v/>
      </c>
      <c r="B984" s="85" t="str">
        <f t="shared" si="31"/>
        <v/>
      </c>
    </row>
    <row r="985" spans="1:2">
      <c r="A985" s="84" t="str">
        <f t="shared" si="30"/>
        <v/>
      </c>
      <c r="B985" s="85" t="str">
        <f t="shared" si="31"/>
        <v/>
      </c>
    </row>
    <row r="986" spans="1:2">
      <c r="A986" s="84" t="str">
        <f t="shared" si="30"/>
        <v/>
      </c>
      <c r="B986" s="85" t="str">
        <f t="shared" si="31"/>
        <v/>
      </c>
    </row>
    <row r="987" spans="1:2">
      <c r="A987" s="84" t="str">
        <f t="shared" si="30"/>
        <v/>
      </c>
      <c r="B987" s="85" t="str">
        <f t="shared" si="31"/>
        <v/>
      </c>
    </row>
    <row r="988" spans="1:2">
      <c r="A988" s="84" t="str">
        <f t="shared" si="30"/>
        <v/>
      </c>
      <c r="B988" s="85" t="str">
        <f t="shared" si="31"/>
        <v/>
      </c>
    </row>
    <row r="989" spans="1:2">
      <c r="A989" s="84" t="str">
        <f t="shared" si="30"/>
        <v/>
      </c>
      <c r="B989" s="85" t="str">
        <f t="shared" si="31"/>
        <v/>
      </c>
    </row>
    <row r="990" spans="1:2">
      <c r="A990" s="84" t="str">
        <f t="shared" si="30"/>
        <v/>
      </c>
      <c r="B990" s="85" t="str">
        <f t="shared" si="31"/>
        <v/>
      </c>
    </row>
    <row r="991" spans="1:2">
      <c r="A991" s="84" t="str">
        <f t="shared" si="30"/>
        <v/>
      </c>
      <c r="B991" s="85" t="str">
        <f t="shared" si="31"/>
        <v/>
      </c>
    </row>
    <row r="992" spans="1:2">
      <c r="A992" s="84" t="str">
        <f t="shared" si="30"/>
        <v/>
      </c>
      <c r="B992" s="85" t="str">
        <f t="shared" si="31"/>
        <v/>
      </c>
    </row>
    <row r="993" spans="1:2">
      <c r="A993" s="84" t="str">
        <f t="shared" si="30"/>
        <v/>
      </c>
      <c r="B993" s="85" t="str">
        <f t="shared" si="31"/>
        <v/>
      </c>
    </row>
    <row r="994" spans="1:2">
      <c r="A994" s="84" t="str">
        <f t="shared" si="30"/>
        <v/>
      </c>
      <c r="B994" s="85" t="str">
        <f t="shared" si="31"/>
        <v/>
      </c>
    </row>
    <row r="995" spans="1:2">
      <c r="A995" s="84" t="str">
        <f t="shared" si="30"/>
        <v/>
      </c>
      <c r="B995" s="85" t="str">
        <f t="shared" si="31"/>
        <v/>
      </c>
    </row>
    <row r="996" spans="1:2">
      <c r="A996" s="84" t="str">
        <f t="shared" si="30"/>
        <v/>
      </c>
      <c r="B996" s="85" t="str">
        <f t="shared" si="31"/>
        <v/>
      </c>
    </row>
    <row r="997" spans="1:2">
      <c r="A997" s="84" t="str">
        <f t="shared" si="30"/>
        <v/>
      </c>
      <c r="B997" s="85" t="str">
        <f t="shared" si="31"/>
        <v/>
      </c>
    </row>
    <row r="998" spans="1:2">
      <c r="A998" s="84" t="str">
        <f t="shared" si="30"/>
        <v/>
      </c>
      <c r="B998" s="85" t="str">
        <f t="shared" si="31"/>
        <v/>
      </c>
    </row>
    <row r="999" spans="1:2">
      <c r="A999" s="84" t="str">
        <f t="shared" si="30"/>
        <v/>
      </c>
      <c r="B999" s="85" t="str">
        <f t="shared" si="31"/>
        <v/>
      </c>
    </row>
    <row r="1000" spans="1:2">
      <c r="A1000" s="84" t="str">
        <f t="shared" si="30"/>
        <v/>
      </c>
      <c r="B1000" s="85" t="str">
        <f t="shared" si="31"/>
        <v/>
      </c>
    </row>
  </sheetData>
  <sheetProtection password="A667" sheet="1" objects="1" scenarios="1" selectLockedCells="1"/>
  <mergeCells count="1">
    <mergeCell ref="I5:Q24"/>
  </mergeCells>
  <pageMargins left="0.7" right="0.7" top="0.75" bottom="0.75" header="0.3" footer="0.3"/>
  <pageSetup paperSize="9"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FLOTA</vt:lpstr>
      <vt:lpstr>CONSULTA ITV</vt:lpstr>
      <vt:lpstr>CITAS</vt:lpstr>
      <vt:lpstr>RELACION MATRICULAS</vt:lpstr>
      <vt:lpstr>CITAS SOLICITADAS CUENTA</vt:lpstr>
      <vt:lpstr>CITAS!Área_de_impresión</vt:lpstr>
      <vt:lpstr>'CONSULTA ITV'!Área_de_impresión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INSPECTORES</dc:creator>
  <cp:lastModifiedBy>INSPECTORES</cp:lastModifiedBy>
  <cp:lastPrinted>2024-02-20T20:35:16Z</cp:lastPrinted>
  <dcterms:created xsi:type="dcterms:W3CDTF">2024-02-18T08:04:33Z</dcterms:created>
  <dcterms:modified xsi:type="dcterms:W3CDTF">2024-02-21T18:52:11Z</dcterms:modified>
</cp:coreProperties>
</file>